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33\Desktop\+++++++++\"/>
    </mc:Choice>
  </mc:AlternateContent>
  <xr:revisionPtr revIDLastSave="0" documentId="13_ncr:1_{4B922938-2962-42D3-9720-F98CFAA30E21}" xr6:coauthVersionLast="47" xr6:coauthVersionMax="47" xr10:uidLastSave="{00000000-0000-0000-0000-000000000000}"/>
  <bookViews>
    <workbookView xWindow="-120" yWindow="-120" windowWidth="29040" windowHeight="15840" xr2:uid="{F7407419-C38B-4543-87E2-2BFF7A52441D}"/>
  </bookViews>
  <sheets>
    <sheet name="Sheet-F1" sheetId="1" r:id="rId1"/>
    <sheet name="Sheet-F2" sheetId="4" r:id="rId2"/>
  </sheets>
  <definedNames>
    <definedName name="_xlnm.Print_Area" localSheetId="0">'Sheet-F1'!$A$1:$AO$66</definedName>
    <definedName name="_xlnm.Print_Area" localSheetId="1">'Sheet-F2'!$A$1:$AO$66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4" l="1"/>
  <c r="E41" i="4" l="1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30" i="4"/>
  <c r="E31" i="4"/>
  <c r="E32" i="4"/>
  <c r="E33" i="4"/>
  <c r="E34" i="4"/>
  <c r="E35" i="4"/>
  <c r="E36" i="4"/>
  <c r="E37" i="4"/>
  <c r="E38" i="4"/>
  <c r="E39" i="4"/>
  <c r="E40" i="4"/>
  <c r="E18" i="4"/>
  <c r="E19" i="4"/>
  <c r="E20" i="4"/>
  <c r="E21" i="4"/>
  <c r="E22" i="4"/>
  <c r="E23" i="4"/>
  <c r="E24" i="4"/>
  <c r="E25" i="4"/>
  <c r="E26" i="4"/>
  <c r="E27" i="4"/>
  <c r="E28" i="4"/>
  <c r="E29" i="4"/>
  <c r="E6" i="4"/>
  <c r="E7" i="4"/>
  <c r="E8" i="4"/>
  <c r="E9" i="4"/>
  <c r="E10" i="4"/>
  <c r="E11" i="4"/>
  <c r="E12" i="4"/>
  <c r="E13" i="4"/>
  <c r="E14" i="4"/>
  <c r="E15" i="4"/>
  <c r="E16" i="4"/>
  <c r="E17" i="4"/>
  <c r="E5" i="4"/>
  <c r="D53" i="4"/>
  <c r="D54" i="4"/>
  <c r="D55" i="4"/>
  <c r="D56" i="4"/>
  <c r="D57" i="4"/>
  <c r="D58" i="4"/>
  <c r="D59" i="4"/>
  <c r="D60" i="4"/>
  <c r="D61" i="4"/>
  <c r="D62" i="4"/>
  <c r="D63" i="4"/>
  <c r="D64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25" i="4"/>
  <c r="D26" i="4"/>
  <c r="D27" i="4"/>
  <c r="D28" i="4"/>
  <c r="D29" i="4"/>
  <c r="D30" i="4"/>
  <c r="D31" i="4"/>
  <c r="D32" i="4"/>
  <c r="D13" i="4"/>
  <c r="D14" i="4"/>
  <c r="D15" i="4"/>
  <c r="D16" i="4"/>
  <c r="D17" i="4"/>
  <c r="D18" i="4"/>
  <c r="D19" i="4"/>
  <c r="D20" i="4"/>
  <c r="D21" i="4"/>
  <c r="D22" i="4"/>
  <c r="D23" i="4"/>
  <c r="D24" i="4"/>
  <c r="D6" i="4"/>
  <c r="D7" i="4"/>
  <c r="D8" i="4"/>
  <c r="D9" i="4"/>
  <c r="D10" i="4"/>
  <c r="D11" i="4"/>
  <c r="D12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5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35" i="4"/>
  <c r="G36" i="4"/>
  <c r="G37" i="4"/>
  <c r="G38" i="4"/>
  <c r="G39" i="4"/>
  <c r="G40" i="4"/>
  <c r="G41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6" i="4"/>
  <c r="G7" i="4"/>
  <c r="G8" i="4"/>
  <c r="G9" i="4"/>
  <c r="G10" i="4"/>
  <c r="G11" i="4"/>
  <c r="G12" i="4"/>
  <c r="G13" i="4"/>
  <c r="G14" i="4"/>
  <c r="G15" i="4"/>
  <c r="G16" i="4"/>
  <c r="G17" i="4"/>
  <c r="G5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29" i="4"/>
  <c r="AA30" i="4"/>
  <c r="AA31" i="4"/>
  <c r="AA32" i="4"/>
  <c r="AA33" i="4"/>
  <c r="AA34" i="4"/>
  <c r="AA22" i="4"/>
  <c r="AA23" i="4"/>
  <c r="AA24" i="4"/>
  <c r="AA25" i="4"/>
  <c r="AA26" i="4"/>
  <c r="AA27" i="4"/>
  <c r="AA28" i="4"/>
  <c r="AA15" i="4"/>
  <c r="AA16" i="4"/>
  <c r="AA17" i="4"/>
  <c r="AA18" i="4"/>
  <c r="AA19" i="4"/>
  <c r="AA20" i="4"/>
  <c r="AA21" i="4"/>
  <c r="AA6" i="4"/>
  <c r="AA7" i="4"/>
  <c r="AA8" i="4"/>
  <c r="AA9" i="4"/>
  <c r="AA10" i="4"/>
  <c r="AA11" i="4"/>
  <c r="AA12" i="4"/>
  <c r="AA13" i="4"/>
  <c r="AA14" i="4"/>
  <c r="AA5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23" i="4"/>
  <c r="Z24" i="4"/>
  <c r="Z25" i="4"/>
  <c r="Z26" i="4"/>
  <c r="Z27" i="4"/>
  <c r="Z28" i="4"/>
  <c r="Z29" i="4"/>
  <c r="Z30" i="4"/>
  <c r="Z15" i="4"/>
  <c r="Z16" i="4"/>
  <c r="Z17" i="4"/>
  <c r="Z18" i="4"/>
  <c r="Z19" i="4"/>
  <c r="Z20" i="4"/>
  <c r="Z21" i="4"/>
  <c r="Z22" i="4"/>
  <c r="Z6" i="4"/>
  <c r="Z7" i="4"/>
  <c r="Z8" i="4"/>
  <c r="Z9" i="4"/>
  <c r="Z10" i="4"/>
  <c r="Z11" i="4"/>
  <c r="Z12" i="4"/>
  <c r="Z13" i="4"/>
  <c r="Z14" i="4"/>
  <c r="Z5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26" i="4"/>
  <c r="M27" i="4"/>
  <c r="M28" i="4"/>
  <c r="M29" i="4"/>
  <c r="M30" i="4"/>
  <c r="M31" i="4"/>
  <c r="M32" i="4"/>
  <c r="M21" i="4"/>
  <c r="M22" i="4"/>
  <c r="M23" i="4"/>
  <c r="M24" i="4"/>
  <c r="M25" i="4"/>
  <c r="M12" i="4"/>
  <c r="M13" i="4"/>
  <c r="M14" i="4"/>
  <c r="M15" i="4"/>
  <c r="M16" i="4"/>
  <c r="M17" i="4"/>
  <c r="M18" i="4"/>
  <c r="M19" i="4"/>
  <c r="M20" i="4"/>
  <c r="M6" i="4"/>
  <c r="M7" i="4"/>
  <c r="M8" i="4"/>
  <c r="M9" i="4"/>
  <c r="M10" i="4"/>
  <c r="M11" i="4"/>
  <c r="M5" i="4"/>
  <c r="L5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25" i="4"/>
  <c r="L26" i="4"/>
  <c r="L27" i="4"/>
  <c r="L28" i="4"/>
  <c r="L29" i="4"/>
  <c r="L30" i="4"/>
  <c r="L31" i="4"/>
  <c r="L32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6" i="4"/>
  <c r="L7" i="4"/>
  <c r="L8" i="4"/>
  <c r="L9" i="4"/>
  <c r="L10" i="4"/>
  <c r="L11" i="4"/>
  <c r="Q6" i="4"/>
  <c r="P6" i="4"/>
  <c r="Q5" i="4"/>
  <c r="P5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25" i="4"/>
  <c r="Y26" i="4"/>
  <c r="Y27" i="4"/>
  <c r="Y28" i="4"/>
  <c r="Y29" i="4"/>
  <c r="Y30" i="4"/>
  <c r="Y31" i="4"/>
  <c r="Y22" i="4"/>
  <c r="Y23" i="4"/>
  <c r="Y24" i="4"/>
  <c r="Y18" i="4"/>
  <c r="Y19" i="4"/>
  <c r="Y20" i="4"/>
  <c r="Y21" i="4"/>
  <c r="Y13" i="4"/>
  <c r="Y14" i="4"/>
  <c r="Y15" i="4"/>
  <c r="Y16" i="4"/>
  <c r="Y17" i="4"/>
  <c r="Y6" i="4"/>
  <c r="Y7" i="4"/>
  <c r="Y8" i="4"/>
  <c r="Y9" i="4"/>
  <c r="Y10" i="4"/>
  <c r="Y11" i="4"/>
  <c r="Y12" i="4"/>
  <c r="Y5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42" i="4"/>
  <c r="K43" i="4"/>
  <c r="K44" i="4"/>
  <c r="K45" i="4"/>
  <c r="K46" i="4"/>
  <c r="K30" i="4"/>
  <c r="K31" i="4"/>
  <c r="K32" i="4"/>
  <c r="K33" i="4"/>
  <c r="K34" i="4"/>
  <c r="K35" i="4"/>
  <c r="K36" i="4"/>
  <c r="K37" i="4"/>
  <c r="K38" i="4"/>
  <c r="K39" i="4"/>
  <c r="K40" i="4"/>
  <c r="K41" i="4"/>
  <c r="K24" i="4"/>
  <c r="K25" i="4"/>
  <c r="K26" i="4"/>
  <c r="K27" i="4"/>
  <c r="K28" i="4"/>
  <c r="K29" i="4"/>
  <c r="K12" i="4"/>
  <c r="K13" i="4"/>
  <c r="K15" i="4"/>
  <c r="K16" i="4"/>
  <c r="K17" i="4"/>
  <c r="K18" i="4"/>
  <c r="K19" i="4"/>
  <c r="K20" i="4"/>
  <c r="K21" i="4"/>
  <c r="K22" i="4"/>
  <c r="K23" i="4"/>
  <c r="K8" i="4"/>
  <c r="K9" i="4"/>
  <c r="K10" i="4"/>
  <c r="K11" i="4"/>
  <c r="K7" i="4"/>
  <c r="K6" i="4"/>
  <c r="K5" i="4"/>
  <c r="O6" i="4"/>
  <c r="O7" i="4"/>
  <c r="O9" i="4"/>
  <c r="AC12" i="4"/>
  <c r="AC19" i="4"/>
  <c r="AC30" i="4"/>
  <c r="O5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3" i="4"/>
  <c r="AE44" i="4"/>
  <c r="AE45" i="4"/>
  <c r="AE46" i="4"/>
  <c r="AE47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Q7" i="4"/>
  <c r="Q8" i="4"/>
  <c r="AE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5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AC6" i="4"/>
  <c r="AC7" i="4"/>
  <c r="AC8" i="4"/>
  <c r="AC9" i="4"/>
  <c r="AC10" i="4"/>
  <c r="AC11" i="4"/>
  <c r="AC13" i="4"/>
  <c r="AC14" i="4"/>
  <c r="AC15" i="4"/>
  <c r="AC16" i="4"/>
  <c r="AC17" i="4"/>
  <c r="AC18" i="4"/>
  <c r="AC20" i="4"/>
  <c r="AC21" i="4"/>
  <c r="AC22" i="4"/>
  <c r="AC23" i="4"/>
  <c r="AC24" i="4"/>
  <c r="AC25" i="4"/>
  <c r="AC26" i="4"/>
  <c r="AC27" i="4"/>
  <c r="AC28" i="4"/>
  <c r="AC29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O8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AW16" i="4"/>
  <c r="AE15" i="1"/>
  <c r="AB15" i="4" s="1"/>
  <c r="O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5" i="1"/>
  <c r="AG38" i="1"/>
  <c r="AG40" i="1"/>
  <c r="AG48" i="1"/>
  <c r="AG46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9" i="1"/>
  <c r="AG41" i="1"/>
  <c r="AG42" i="1"/>
  <c r="AG43" i="1"/>
  <c r="AG44" i="1"/>
  <c r="AG45" i="1"/>
  <c r="AG47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5" i="1"/>
  <c r="AD39" i="1"/>
  <c r="AD42" i="1"/>
  <c r="AD43" i="1"/>
  <c r="AD46" i="1"/>
  <c r="AD47" i="1"/>
  <c r="AD48" i="1"/>
  <c r="AD49" i="1"/>
  <c r="AD50" i="1"/>
  <c r="AD51" i="1"/>
  <c r="AD53" i="1"/>
  <c r="AD54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40" i="1"/>
  <c r="AD41" i="1"/>
  <c r="AD44" i="1"/>
  <c r="AD45" i="1"/>
  <c r="AD52" i="1"/>
  <c r="AD55" i="1"/>
  <c r="AD56" i="1"/>
  <c r="AD57" i="1"/>
  <c r="AD58" i="1"/>
  <c r="AD59" i="1"/>
  <c r="AD60" i="1"/>
  <c r="AD61" i="1"/>
  <c r="AD62" i="1"/>
  <c r="AD63" i="1"/>
  <c r="AD64" i="1"/>
  <c r="AD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5" i="1"/>
  <c r="S40" i="1"/>
  <c r="S41" i="1"/>
  <c r="S42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5" i="1"/>
  <c r="P55" i="1"/>
  <c r="P53" i="1"/>
  <c r="P50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1" i="1"/>
  <c r="P52" i="1"/>
  <c r="P54" i="1"/>
  <c r="P56" i="1"/>
  <c r="P57" i="1"/>
  <c r="P58" i="1"/>
  <c r="P59" i="1"/>
  <c r="P60" i="1"/>
  <c r="P61" i="1"/>
  <c r="P62" i="1"/>
  <c r="P63" i="1"/>
  <c r="P64" i="1"/>
  <c r="P5" i="1"/>
  <c r="AF39" i="1"/>
  <c r="AF40" i="1"/>
  <c r="AF42" i="1"/>
  <c r="AF45" i="1"/>
  <c r="AF46" i="1"/>
  <c r="AF48" i="1"/>
  <c r="AF52" i="1"/>
  <c r="AF54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41" i="1"/>
  <c r="AF43" i="1"/>
  <c r="AF44" i="1"/>
  <c r="AF47" i="1"/>
  <c r="AF49" i="1"/>
  <c r="AF50" i="1"/>
  <c r="AF51" i="1"/>
  <c r="AF53" i="1"/>
  <c r="AF55" i="1"/>
  <c r="AF56" i="1"/>
  <c r="AF57" i="1"/>
  <c r="AF58" i="1"/>
  <c r="AF59" i="1"/>
  <c r="AF60" i="1"/>
  <c r="AF61" i="1"/>
  <c r="AF62" i="1"/>
  <c r="AF63" i="1"/>
  <c r="AF64" i="1"/>
  <c r="AF5" i="1"/>
  <c r="AE5" i="1"/>
  <c r="AB5" i="4" s="1"/>
  <c r="AC43" i="1"/>
  <c r="AC41" i="1"/>
  <c r="AC38" i="1"/>
  <c r="AC35" i="1"/>
  <c r="AC32" i="1"/>
  <c r="AC30" i="1"/>
  <c r="AC27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8" i="1"/>
  <c r="AC29" i="1"/>
  <c r="AC31" i="1"/>
  <c r="AC33" i="1"/>
  <c r="AC34" i="1"/>
  <c r="AC36" i="1"/>
  <c r="AC37" i="1"/>
  <c r="AC39" i="1"/>
  <c r="AC40" i="1"/>
  <c r="AC42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5" i="1"/>
  <c r="R44" i="1"/>
  <c r="O45" i="1"/>
  <c r="O48" i="1"/>
  <c r="N49" i="1"/>
  <c r="R51" i="1"/>
  <c r="R54" i="1"/>
  <c r="R56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5" i="1"/>
  <c r="R46" i="1"/>
  <c r="R47" i="1"/>
  <c r="R48" i="1"/>
  <c r="R49" i="1"/>
  <c r="R50" i="1"/>
  <c r="R52" i="1"/>
  <c r="R53" i="1"/>
  <c r="R55" i="1"/>
  <c r="R57" i="1"/>
  <c r="R58" i="1"/>
  <c r="R59" i="1"/>
  <c r="R60" i="1"/>
  <c r="R61" i="1"/>
  <c r="R62" i="1"/>
  <c r="R63" i="1"/>
  <c r="R64" i="1"/>
  <c r="R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7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AW16" i="1"/>
  <c r="AE6" i="1"/>
  <c r="AB6" i="4" s="1"/>
  <c r="AE7" i="1"/>
  <c r="AB7" i="4" s="1"/>
  <c r="AE8" i="1"/>
  <c r="AB8" i="4" s="1"/>
  <c r="AE9" i="1"/>
  <c r="AB9" i="4" s="1"/>
  <c r="AE10" i="1"/>
  <c r="AB10" i="4" s="1"/>
  <c r="AE11" i="1"/>
  <c r="AB11" i="4" s="1"/>
  <c r="AE12" i="1"/>
  <c r="AB12" i="4" s="1"/>
  <c r="AE13" i="1"/>
  <c r="AB13" i="4" s="1"/>
  <c r="AE14" i="1"/>
  <c r="AB14" i="4" s="1"/>
  <c r="AE16" i="1"/>
  <c r="AB16" i="4" s="1"/>
  <c r="AE17" i="1"/>
  <c r="AB17" i="4" s="1"/>
  <c r="AE18" i="1"/>
  <c r="AB18" i="4" s="1"/>
  <c r="AE19" i="1"/>
  <c r="AB19" i="4" s="1"/>
  <c r="AE20" i="1"/>
  <c r="AB20" i="4" s="1"/>
  <c r="AE21" i="1"/>
  <c r="AB21" i="4" s="1"/>
  <c r="AE22" i="1"/>
  <c r="AB22" i="4" s="1"/>
  <c r="AE23" i="1"/>
  <c r="AB23" i="4" s="1"/>
  <c r="AE24" i="1"/>
  <c r="AB24" i="4" s="1"/>
  <c r="AE25" i="1"/>
  <c r="AB25" i="4" s="1"/>
  <c r="AE26" i="1"/>
  <c r="AB26" i="4" s="1"/>
  <c r="AE27" i="1"/>
  <c r="AB27" i="4" s="1"/>
  <c r="AE28" i="1"/>
  <c r="AB28" i="4" s="1"/>
  <c r="AE29" i="1"/>
  <c r="AB29" i="4" s="1"/>
  <c r="AE30" i="1"/>
  <c r="AB30" i="4" s="1"/>
  <c r="AE31" i="1"/>
  <c r="AB31" i="4" s="1"/>
  <c r="AE32" i="1"/>
  <c r="AB32" i="4" s="1"/>
  <c r="AE33" i="1"/>
  <c r="AB33" i="4" s="1"/>
  <c r="AE34" i="1"/>
  <c r="AB34" i="4" s="1"/>
  <c r="AE35" i="1"/>
  <c r="AB35" i="4" s="1"/>
  <c r="AE36" i="1"/>
  <c r="AB36" i="4" s="1"/>
  <c r="AE37" i="1"/>
  <c r="AB37" i="4" s="1"/>
  <c r="AE38" i="1"/>
  <c r="AB38" i="4" s="1"/>
  <c r="AE39" i="1"/>
  <c r="AB39" i="4" s="1"/>
  <c r="AE40" i="1"/>
  <c r="AB40" i="4" s="1"/>
  <c r="AE41" i="1"/>
  <c r="AB41" i="4" s="1"/>
  <c r="AE42" i="1"/>
  <c r="AB42" i="4" s="1"/>
  <c r="AE43" i="1"/>
  <c r="AB43" i="4" s="1"/>
  <c r="AE44" i="1"/>
  <c r="AB44" i="4" s="1"/>
  <c r="AE45" i="1"/>
  <c r="AB45" i="4" s="1"/>
  <c r="AE46" i="1"/>
  <c r="AB46" i="4" s="1"/>
  <c r="AE47" i="1"/>
  <c r="AB47" i="4" s="1"/>
  <c r="AE48" i="1"/>
  <c r="AB48" i="4" s="1"/>
  <c r="AE49" i="1"/>
  <c r="AB49" i="4" s="1"/>
  <c r="AE50" i="1"/>
  <c r="AB50" i="4" s="1"/>
  <c r="AE51" i="1"/>
  <c r="AB51" i="4" s="1"/>
  <c r="AE52" i="1"/>
  <c r="AB52" i="4" s="1"/>
  <c r="AE53" i="1"/>
  <c r="AB53" i="4" s="1"/>
  <c r="AE54" i="1"/>
  <c r="AB54" i="4" s="1"/>
  <c r="AE55" i="1"/>
  <c r="AB55" i="4" s="1"/>
  <c r="AE56" i="1"/>
  <c r="AB56" i="4" s="1"/>
  <c r="AE57" i="1"/>
  <c r="AB57" i="4" s="1"/>
  <c r="AE58" i="1"/>
  <c r="AB58" i="4" s="1"/>
  <c r="AE59" i="1"/>
  <c r="AB59" i="4" s="1"/>
  <c r="AE60" i="1"/>
  <c r="AB60" i="4" s="1"/>
  <c r="AE61" i="1"/>
  <c r="AB61" i="4" s="1"/>
  <c r="AE62" i="1"/>
  <c r="AB62" i="4" s="1"/>
  <c r="AE63" i="1"/>
  <c r="AB63" i="4" s="1"/>
  <c r="AE64" i="1"/>
  <c r="AB64" i="4" s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" i="1"/>
  <c r="AB5" i="1"/>
  <c r="Q6" i="1"/>
  <c r="N6" i="4" s="1"/>
  <c r="Q7" i="1"/>
  <c r="N7" i="4" s="1"/>
  <c r="U7" i="4" s="1"/>
  <c r="Q8" i="1"/>
  <c r="N8" i="4" s="1"/>
  <c r="Q9" i="1"/>
  <c r="N9" i="4" s="1"/>
  <c r="U9" i="4" s="1"/>
  <c r="Q10" i="1"/>
  <c r="N10" i="4" s="1"/>
  <c r="Q11" i="1"/>
  <c r="N11" i="4" s="1"/>
  <c r="Q12" i="1"/>
  <c r="N12" i="4" s="1"/>
  <c r="Q13" i="1"/>
  <c r="N13" i="4" s="1"/>
  <c r="Q14" i="1"/>
  <c r="N14" i="4" s="1"/>
  <c r="Q15" i="1"/>
  <c r="N15" i="4" s="1"/>
  <c r="Q16" i="1"/>
  <c r="N16" i="4" s="1"/>
  <c r="Q17" i="1"/>
  <c r="N17" i="4" s="1"/>
  <c r="Q18" i="1"/>
  <c r="N18" i="4" s="1"/>
  <c r="Q19" i="1"/>
  <c r="N19" i="4" s="1"/>
  <c r="Q20" i="1"/>
  <c r="N20" i="4" s="1"/>
  <c r="Q21" i="1"/>
  <c r="N21" i="4" s="1"/>
  <c r="Q22" i="1"/>
  <c r="N22" i="4" s="1"/>
  <c r="Q23" i="1"/>
  <c r="N23" i="4" s="1"/>
  <c r="Q24" i="1"/>
  <c r="N24" i="4" s="1"/>
  <c r="Q25" i="1"/>
  <c r="N25" i="4" s="1"/>
  <c r="Q26" i="1"/>
  <c r="N26" i="4" s="1"/>
  <c r="Q27" i="1"/>
  <c r="N27" i="4" s="1"/>
  <c r="Q28" i="1"/>
  <c r="N28" i="4" s="1"/>
  <c r="Q29" i="1"/>
  <c r="N29" i="4" s="1"/>
  <c r="Q30" i="1"/>
  <c r="N30" i="4" s="1"/>
  <c r="Q31" i="1"/>
  <c r="N31" i="4" s="1"/>
  <c r="Q32" i="1"/>
  <c r="N32" i="4" s="1"/>
  <c r="Q33" i="1"/>
  <c r="N33" i="4" s="1"/>
  <c r="Q34" i="1"/>
  <c r="N34" i="4" s="1"/>
  <c r="Q35" i="1"/>
  <c r="N35" i="4" s="1"/>
  <c r="Q36" i="1"/>
  <c r="N36" i="4" s="1"/>
  <c r="Q37" i="1"/>
  <c r="N37" i="4" s="1"/>
  <c r="Q38" i="1"/>
  <c r="N38" i="4" s="1"/>
  <c r="Q39" i="1"/>
  <c r="N39" i="4" s="1"/>
  <c r="Q40" i="1"/>
  <c r="N40" i="4" s="1"/>
  <c r="Q41" i="1"/>
  <c r="N41" i="4" s="1"/>
  <c r="Q42" i="1"/>
  <c r="N42" i="4" s="1"/>
  <c r="Q43" i="1"/>
  <c r="N43" i="4" s="1"/>
  <c r="Q44" i="1"/>
  <c r="N44" i="4" s="1"/>
  <c r="Q45" i="1"/>
  <c r="N45" i="4" s="1"/>
  <c r="Q46" i="1"/>
  <c r="N46" i="4" s="1"/>
  <c r="Q47" i="1"/>
  <c r="N47" i="4" s="1"/>
  <c r="Q48" i="1"/>
  <c r="N48" i="4" s="1"/>
  <c r="Q49" i="1"/>
  <c r="N49" i="4" s="1"/>
  <c r="Q50" i="1"/>
  <c r="N50" i="4" s="1"/>
  <c r="Q51" i="1"/>
  <c r="N51" i="4" s="1"/>
  <c r="Q52" i="1"/>
  <c r="N52" i="4" s="1"/>
  <c r="Q53" i="1"/>
  <c r="N53" i="4" s="1"/>
  <c r="Q54" i="1"/>
  <c r="N54" i="4" s="1"/>
  <c r="Q55" i="1"/>
  <c r="N55" i="4" s="1"/>
  <c r="Q56" i="1"/>
  <c r="N56" i="4" s="1"/>
  <c r="Q57" i="1"/>
  <c r="N57" i="4" s="1"/>
  <c r="Q58" i="1"/>
  <c r="N58" i="4" s="1"/>
  <c r="Q59" i="1"/>
  <c r="N59" i="4" s="1"/>
  <c r="Q60" i="1"/>
  <c r="N60" i="4" s="1"/>
  <c r="Q61" i="1"/>
  <c r="N61" i="4" s="1"/>
  <c r="Q62" i="1"/>
  <c r="N62" i="4" s="1"/>
  <c r="Q63" i="1"/>
  <c r="N63" i="4" s="1"/>
  <c r="Q64" i="1"/>
  <c r="N64" i="4" s="1"/>
  <c r="Q5" i="1"/>
  <c r="N5" i="4" s="1"/>
  <c r="N9" i="1"/>
  <c r="U9" i="1" s="1"/>
  <c r="N10" i="1"/>
  <c r="U10" i="1" s="1"/>
  <c r="N11" i="1"/>
  <c r="U11" i="1" s="1"/>
  <c r="N12" i="1"/>
  <c r="U12" i="1" s="1"/>
  <c r="N13" i="1"/>
  <c r="U13" i="1" s="1"/>
  <c r="N14" i="1"/>
  <c r="N15" i="1"/>
  <c r="N16" i="1"/>
  <c r="N17" i="1"/>
  <c r="N18" i="1"/>
  <c r="N19" i="1"/>
  <c r="N20" i="1"/>
  <c r="N21" i="1"/>
  <c r="N22" i="1"/>
  <c r="N23" i="1"/>
  <c r="U23" i="1" s="1"/>
  <c r="N24" i="1"/>
  <c r="U24" i="1" s="1"/>
  <c r="N25" i="1"/>
  <c r="U25" i="1" s="1"/>
  <c r="N26" i="1"/>
  <c r="U26" i="1" s="1"/>
  <c r="N27" i="1"/>
  <c r="U27" i="1" s="1"/>
  <c r="N28" i="1"/>
  <c r="U28" i="1" s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" i="1"/>
  <c r="N7" i="1"/>
  <c r="U7" i="1" s="1"/>
  <c r="N8" i="1"/>
  <c r="U8" i="1" s="1"/>
  <c r="N5" i="1"/>
  <c r="AE48" i="4" l="1"/>
  <c r="AE42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AI64" i="4"/>
  <c r="AI63" i="4"/>
  <c r="AI62" i="4"/>
  <c r="AI61" i="4"/>
  <c r="AI60" i="4"/>
  <c r="AI59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29" i="4"/>
  <c r="AI28" i="4"/>
  <c r="AI27" i="4"/>
  <c r="AI26" i="4"/>
  <c r="AI25" i="4"/>
  <c r="AI24" i="4"/>
  <c r="AI23" i="4"/>
  <c r="AI22" i="4"/>
  <c r="AI21" i="4"/>
  <c r="AI20" i="4"/>
  <c r="AI18" i="4"/>
  <c r="AI17" i="4"/>
  <c r="AI16" i="4"/>
  <c r="AI15" i="4"/>
  <c r="AI14" i="4"/>
  <c r="AI13" i="4"/>
  <c r="AI11" i="4"/>
  <c r="AI10" i="4"/>
  <c r="AI9" i="4"/>
  <c r="AJ9" i="4" s="1"/>
  <c r="AI8" i="4"/>
  <c r="AI7" i="4"/>
  <c r="AJ7" i="4" s="1"/>
  <c r="AI6" i="4"/>
  <c r="AI30" i="4"/>
  <c r="AI19" i="4"/>
  <c r="AI12" i="4"/>
  <c r="U6" i="4"/>
  <c r="AJ6" i="4" s="1"/>
  <c r="U13" i="4"/>
  <c r="AJ13" i="4" s="1"/>
  <c r="U12" i="4"/>
  <c r="AJ12" i="4" s="1"/>
  <c r="U11" i="4"/>
  <c r="AJ11" i="4" s="1"/>
  <c r="U10" i="4"/>
  <c r="AJ10" i="4" s="1"/>
  <c r="U8" i="4"/>
  <c r="AJ8" i="4" s="1"/>
  <c r="AJ45" i="4"/>
  <c r="AI43" i="1"/>
  <c r="AI38" i="1"/>
  <c r="AI31" i="1"/>
  <c r="AI12" i="1"/>
  <c r="AI10" i="1"/>
  <c r="AI9" i="1"/>
  <c r="AI7" i="1"/>
  <c r="AI6" i="1"/>
  <c r="U38" i="1"/>
  <c r="U39" i="1"/>
  <c r="U37" i="1"/>
  <c r="U35" i="1"/>
  <c r="U41" i="1"/>
  <c r="AI11" i="1"/>
  <c r="AI8" i="1"/>
  <c r="AI5" i="1"/>
  <c r="U5" i="1"/>
  <c r="AJ5" i="1" s="1"/>
  <c r="AI14" i="1"/>
  <c r="AI13" i="1"/>
  <c r="AI17" i="1"/>
  <c r="AI16" i="1"/>
  <c r="AI15" i="1"/>
  <c r="AI18" i="1"/>
  <c r="U6" i="1"/>
  <c r="AJ6" i="1" s="1"/>
  <c r="AI22" i="1"/>
  <c r="AI21" i="1"/>
  <c r="AI20" i="1"/>
  <c r="AI19" i="1"/>
  <c r="AJ13" i="1"/>
  <c r="AJ12" i="1"/>
  <c r="AJ11" i="1"/>
  <c r="AJ10" i="1"/>
  <c r="AJ9" i="1"/>
  <c r="AJ8" i="1"/>
  <c r="AJ7" i="1"/>
  <c r="U20" i="1"/>
  <c r="AJ20" i="1" s="1"/>
  <c r="U19" i="1"/>
  <c r="AJ19" i="1" s="1"/>
  <c r="U18" i="1"/>
  <c r="AJ18" i="1" s="1"/>
  <c r="U17" i="1"/>
  <c r="AJ17" i="1" s="1"/>
  <c r="U16" i="1"/>
  <c r="AJ16" i="1" s="1"/>
  <c r="U15" i="1"/>
  <c r="AJ15" i="1" s="1"/>
  <c r="U14" i="1"/>
  <c r="AJ14" i="1" s="1"/>
  <c r="U21" i="1"/>
  <c r="AJ21" i="1" s="1"/>
  <c r="U22" i="1"/>
  <c r="AJ22" i="1" s="1"/>
  <c r="AI36" i="1"/>
  <c r="U36" i="1"/>
  <c r="AJ36" i="1" s="1"/>
  <c r="AI35" i="1"/>
  <c r="AJ35" i="1" s="1"/>
  <c r="AI34" i="1"/>
  <c r="U34" i="1"/>
  <c r="AJ34" i="1" s="1"/>
  <c r="AI33" i="1"/>
  <c r="U33" i="1"/>
  <c r="AJ33" i="1" s="1"/>
  <c r="AI32" i="1"/>
  <c r="U32" i="1"/>
  <c r="AJ32" i="1" s="1"/>
  <c r="U31" i="1"/>
  <c r="AJ31" i="1" s="1"/>
  <c r="AI30" i="1"/>
  <c r="AI29" i="1"/>
  <c r="AI28" i="1"/>
  <c r="AI27" i="1"/>
  <c r="AI26" i="1"/>
  <c r="AI25" i="1"/>
  <c r="AI24" i="1"/>
  <c r="AI23" i="1"/>
  <c r="AJ28" i="1"/>
  <c r="AJ27" i="1"/>
  <c r="AJ26" i="1"/>
  <c r="AJ25" i="1"/>
  <c r="AJ24" i="1"/>
  <c r="AJ23" i="1"/>
  <c r="U29" i="1"/>
  <c r="AJ29" i="1" s="1"/>
  <c r="U30" i="1"/>
  <c r="AJ30" i="1" s="1"/>
  <c r="AI41" i="1"/>
  <c r="AJ41" i="1" s="1"/>
  <c r="AI40" i="1"/>
  <c r="U40" i="1"/>
  <c r="AJ40" i="1" s="1"/>
  <c r="AI39" i="1"/>
  <c r="AJ39" i="1" s="1"/>
  <c r="AI37" i="1"/>
  <c r="AJ37" i="1" s="1"/>
  <c r="AI48" i="1"/>
  <c r="U48" i="1"/>
  <c r="AJ48" i="1" s="1"/>
  <c r="AI47" i="1"/>
  <c r="U47" i="1"/>
  <c r="AJ47" i="1" s="1"/>
  <c r="AI46" i="1"/>
  <c r="U46" i="1"/>
  <c r="AJ46" i="1" s="1"/>
  <c r="AI45" i="1"/>
  <c r="U45" i="1"/>
  <c r="AJ45" i="1" s="1"/>
  <c r="AI44" i="1"/>
  <c r="U44" i="1"/>
  <c r="AJ44" i="1" s="1"/>
  <c r="U43" i="1"/>
  <c r="AJ43" i="1" s="1"/>
  <c r="AI42" i="1"/>
  <c r="U42" i="1"/>
  <c r="AJ42" i="1" s="1"/>
  <c r="U51" i="1"/>
  <c r="U50" i="1"/>
  <c r="U49" i="1"/>
  <c r="U56" i="1"/>
  <c r="U55" i="1"/>
  <c r="U54" i="1"/>
  <c r="U53" i="1"/>
  <c r="U52" i="1"/>
  <c r="U59" i="1"/>
  <c r="U57" i="1"/>
  <c r="U58" i="1"/>
  <c r="AI59" i="1"/>
  <c r="AJ59" i="1" s="1"/>
  <c r="AI58" i="1"/>
  <c r="AJ58" i="1" s="1"/>
  <c r="AI57" i="1"/>
  <c r="AJ57" i="1" s="1"/>
  <c r="AI56" i="1"/>
  <c r="AJ56" i="1" s="1"/>
  <c r="AI55" i="1"/>
  <c r="AJ55" i="1" s="1"/>
  <c r="AI54" i="1"/>
  <c r="AJ54" i="1" s="1"/>
  <c r="AI53" i="1"/>
  <c r="AJ53" i="1" s="1"/>
  <c r="AI52" i="1"/>
  <c r="AJ52" i="1" s="1"/>
  <c r="AI51" i="1"/>
  <c r="AJ51" i="1" s="1"/>
  <c r="AI50" i="1"/>
  <c r="AJ50" i="1" s="1"/>
  <c r="AI49" i="1"/>
  <c r="AJ49" i="1" s="1"/>
  <c r="U64" i="1"/>
  <c r="AI64" i="1"/>
  <c r="U63" i="1"/>
  <c r="AI63" i="1"/>
  <c r="U62" i="1"/>
  <c r="U60" i="1"/>
  <c r="AI62" i="1"/>
  <c r="AI60" i="1"/>
  <c r="U61" i="1"/>
  <c r="AI61" i="1"/>
  <c r="AQ49" i="4" l="1"/>
  <c r="AQ49" i="1"/>
  <c r="AQ50" i="4"/>
  <c r="AQ50" i="1"/>
  <c r="AQ51" i="4"/>
  <c r="AQ51" i="1"/>
  <c r="AQ52" i="4"/>
  <c r="AQ52" i="1"/>
  <c r="AQ53" i="4"/>
  <c r="AQ53" i="1"/>
  <c r="AQ54" i="4"/>
  <c r="AQ54" i="1"/>
  <c r="AQ55" i="4"/>
  <c r="AQ55" i="1"/>
  <c r="AQ56" i="4"/>
  <c r="AQ56" i="1"/>
  <c r="AQ57" i="4"/>
  <c r="AQ57" i="1"/>
  <c r="AQ58" i="4"/>
  <c r="AQ58" i="1"/>
  <c r="AQ59" i="4"/>
  <c r="AQ59" i="1"/>
  <c r="AQ42" i="4"/>
  <c r="AQ42" i="1"/>
  <c r="AQ43" i="4"/>
  <c r="AQ43" i="1"/>
  <c r="AQ44" i="4"/>
  <c r="AQ44" i="1"/>
  <c r="AQ45" i="4"/>
  <c r="AQ45" i="1"/>
  <c r="AQ46" i="4"/>
  <c r="AQ46" i="1"/>
  <c r="AQ47" i="4"/>
  <c r="AQ47" i="1"/>
  <c r="AQ48" i="4"/>
  <c r="AQ48" i="1"/>
  <c r="AQ41" i="4"/>
  <c r="AQ41" i="1"/>
  <c r="AQ30" i="4"/>
  <c r="AQ30" i="1"/>
  <c r="AQ29" i="4"/>
  <c r="AQ29" i="1"/>
  <c r="AQ23" i="4"/>
  <c r="AQ23" i="1"/>
  <c r="AQ26" i="4"/>
  <c r="AQ26" i="1"/>
  <c r="AQ27" i="4"/>
  <c r="AQ27" i="1"/>
  <c r="AQ28" i="4"/>
  <c r="AQ28" i="1"/>
  <c r="AQ33" i="4"/>
  <c r="AQ33" i="1"/>
  <c r="AQ34" i="4"/>
  <c r="AQ34" i="1"/>
  <c r="AQ22" i="4"/>
  <c r="AQ22" i="1"/>
  <c r="AQ21" i="4"/>
  <c r="AQ21" i="1"/>
  <c r="AQ14" i="4"/>
  <c r="AQ14" i="1"/>
  <c r="AQ18" i="4"/>
  <c r="AQ18" i="1"/>
  <c r="AQ20" i="4"/>
  <c r="AQ20" i="1"/>
  <c r="AQ7" i="4"/>
  <c r="AQ7" i="1"/>
  <c r="AQ8" i="4"/>
  <c r="AQ8" i="1"/>
  <c r="AQ9" i="4"/>
  <c r="AQ9" i="1"/>
  <c r="AQ10" i="4"/>
  <c r="AQ10" i="1"/>
  <c r="AQ11" i="4"/>
  <c r="AQ11" i="1"/>
  <c r="AQ12" i="4"/>
  <c r="AQ12" i="1"/>
  <c r="AQ6" i="4"/>
  <c r="AQ6" i="1"/>
  <c r="AQ5" i="4"/>
  <c r="AQ5" i="1"/>
  <c r="AQ25" i="4"/>
  <c r="AQ25" i="1"/>
  <c r="AR45" i="4"/>
  <c r="AR45" i="1"/>
  <c r="AO45" i="1" s="1"/>
  <c r="AR8" i="4"/>
  <c r="AR8" i="1"/>
  <c r="AO8" i="1" s="1"/>
  <c r="AR10" i="4"/>
  <c r="AR10" i="1"/>
  <c r="AO10" i="1" s="1"/>
  <c r="AR11" i="4"/>
  <c r="AR11" i="1"/>
  <c r="AO11" i="1" s="1"/>
  <c r="AR12" i="4"/>
  <c r="AR12" i="1"/>
  <c r="AO12" i="1" s="1"/>
  <c r="AR6" i="4"/>
  <c r="AR6" i="1"/>
  <c r="AO6" i="1" s="1"/>
  <c r="AR7" i="4"/>
  <c r="AR7" i="1"/>
  <c r="AO7" i="1" s="1"/>
  <c r="AR9" i="4"/>
  <c r="AR9" i="1"/>
  <c r="AO9" i="1" s="1"/>
  <c r="AQ37" i="4"/>
  <c r="AQ37" i="1"/>
  <c r="AQ39" i="4"/>
  <c r="AQ39" i="1"/>
  <c r="AQ40" i="4"/>
  <c r="AQ40" i="1"/>
  <c r="AQ36" i="4"/>
  <c r="AQ36" i="1"/>
  <c r="AQ35" i="4"/>
  <c r="AQ35" i="1"/>
  <c r="AQ32" i="4"/>
  <c r="AQ32" i="1"/>
  <c r="AQ31" i="4"/>
  <c r="AQ31" i="1"/>
  <c r="AQ24" i="4"/>
  <c r="AQ24" i="1"/>
  <c r="AQ19" i="4"/>
  <c r="AQ19" i="1"/>
  <c r="AQ17" i="4"/>
  <c r="AQ17" i="1"/>
  <c r="AQ16" i="4"/>
  <c r="AQ16" i="1"/>
  <c r="AQ15" i="4"/>
  <c r="AQ15" i="1"/>
  <c r="AQ13" i="4"/>
  <c r="AQ13" i="1"/>
  <c r="AR13" i="4"/>
  <c r="AK13" i="4" s="1"/>
  <c r="AR13" i="1"/>
  <c r="AO13" i="1" s="1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38" i="1"/>
  <c r="AJ64" i="1"/>
  <c r="AJ63" i="1"/>
  <c r="AJ60" i="1"/>
  <c r="AJ62" i="1"/>
  <c r="AJ61" i="1"/>
  <c r="AQ61" i="4" l="1"/>
  <c r="AQ61" i="1"/>
  <c r="AQ62" i="4"/>
  <c r="AQ62" i="1"/>
  <c r="AQ60" i="4"/>
  <c r="AQ60" i="1"/>
  <c r="AQ63" i="4"/>
  <c r="AQ63" i="1"/>
  <c r="AQ64" i="4"/>
  <c r="AQ64" i="1"/>
  <c r="AR64" i="4"/>
  <c r="AR64" i="1"/>
  <c r="AO64" i="1" s="1"/>
  <c r="AR63" i="4"/>
  <c r="AR63" i="1"/>
  <c r="AO63" i="1" s="1"/>
  <c r="AR62" i="4"/>
  <c r="AR62" i="1"/>
  <c r="AO62" i="1" s="1"/>
  <c r="AR61" i="4"/>
  <c r="AR61" i="1"/>
  <c r="AO61" i="1" s="1"/>
  <c r="AR60" i="4"/>
  <c r="AR60" i="1"/>
  <c r="AO60" i="1" s="1"/>
  <c r="AR59" i="4"/>
  <c r="AR59" i="1"/>
  <c r="AO59" i="1" s="1"/>
  <c r="AR58" i="4"/>
  <c r="AR58" i="1"/>
  <c r="AO58" i="1" s="1"/>
  <c r="AR57" i="4"/>
  <c r="AR57" i="1"/>
  <c r="AO57" i="1" s="1"/>
  <c r="AR56" i="4"/>
  <c r="AR56" i="1"/>
  <c r="AO56" i="1" s="1"/>
  <c r="AR55" i="4"/>
  <c r="AR55" i="1"/>
  <c r="AO55" i="1" s="1"/>
  <c r="AR54" i="4"/>
  <c r="AR54" i="1"/>
  <c r="AO54" i="1" s="1"/>
  <c r="AR53" i="4"/>
  <c r="AR53" i="1"/>
  <c r="AO53" i="1" s="1"/>
  <c r="AR52" i="4"/>
  <c r="AR52" i="1"/>
  <c r="AO52" i="1" s="1"/>
  <c r="AR51" i="4"/>
  <c r="AR51" i="1"/>
  <c r="AO51" i="1" s="1"/>
  <c r="AR50" i="4"/>
  <c r="AR50" i="1"/>
  <c r="AO50" i="1" s="1"/>
  <c r="AR49" i="4"/>
  <c r="AR49" i="1"/>
  <c r="AO49" i="1" s="1"/>
  <c r="AR48" i="4"/>
  <c r="AR48" i="1"/>
  <c r="AO48" i="1" s="1"/>
  <c r="AR47" i="4"/>
  <c r="AR47" i="1"/>
  <c r="AO47" i="1" s="1"/>
  <c r="AR46" i="4"/>
  <c r="AR46" i="1"/>
  <c r="AO46" i="1" s="1"/>
  <c r="AR44" i="4"/>
  <c r="AR44" i="1"/>
  <c r="AO44" i="1" s="1"/>
  <c r="AR43" i="4"/>
  <c r="AR43" i="1"/>
  <c r="AO43" i="1" s="1"/>
  <c r="AR42" i="4"/>
  <c r="AR42" i="1"/>
  <c r="AO42" i="1" s="1"/>
  <c r="AR41" i="4"/>
  <c r="AR41" i="1"/>
  <c r="AO41" i="1" s="1"/>
  <c r="AR34" i="4"/>
  <c r="AR34" i="1"/>
  <c r="AO34" i="1" s="1"/>
  <c r="AR33" i="4"/>
  <c r="AR33" i="1"/>
  <c r="AO33" i="1" s="1"/>
  <c r="AR30" i="4"/>
  <c r="AR30" i="1"/>
  <c r="AO30" i="1" s="1"/>
  <c r="AR29" i="4"/>
  <c r="AR29" i="1"/>
  <c r="AO29" i="1" s="1"/>
  <c r="AR28" i="4"/>
  <c r="AR28" i="1"/>
  <c r="AO28" i="1" s="1"/>
  <c r="AR27" i="4"/>
  <c r="AR27" i="1"/>
  <c r="AO27" i="1" s="1"/>
  <c r="AR26" i="4"/>
  <c r="AR26" i="1"/>
  <c r="AO26" i="1" s="1"/>
  <c r="AR25" i="4"/>
  <c r="AR25" i="1"/>
  <c r="AO25" i="1" s="1"/>
  <c r="AR23" i="4"/>
  <c r="AR23" i="1"/>
  <c r="AO23" i="1" s="1"/>
  <c r="AR22" i="4"/>
  <c r="AR22" i="1"/>
  <c r="AO22" i="1" s="1"/>
  <c r="AR21" i="4"/>
  <c r="AR21" i="1"/>
  <c r="AO21" i="1" s="1"/>
  <c r="AR20" i="4"/>
  <c r="AR20" i="1"/>
  <c r="AO20" i="1" s="1"/>
  <c r="AR18" i="4"/>
  <c r="AR18" i="1"/>
  <c r="AO18" i="1" s="1"/>
  <c r="AR14" i="4"/>
  <c r="AR14" i="1"/>
  <c r="AO14" i="1" s="1"/>
  <c r="AS13" i="4"/>
  <c r="AL13" i="4" s="1"/>
  <c r="AO13" i="4"/>
  <c r="AS9" i="1"/>
  <c r="AK9" i="4"/>
  <c r="AS9" i="4"/>
  <c r="AL9" i="4" s="1"/>
  <c r="AO9" i="4"/>
  <c r="AS7" i="1"/>
  <c r="AK7" i="4"/>
  <c r="AS7" i="4"/>
  <c r="AL7" i="4" s="1"/>
  <c r="AO7" i="4"/>
  <c r="AS6" i="1"/>
  <c r="AK6" i="4"/>
  <c r="AS6" i="4"/>
  <c r="AL6" i="4" s="1"/>
  <c r="AO6" i="4"/>
  <c r="AS12" i="1"/>
  <c r="AK12" i="4"/>
  <c r="AS12" i="4"/>
  <c r="AL12" i="4" s="1"/>
  <c r="AO12" i="4"/>
  <c r="AS11" i="1"/>
  <c r="AK11" i="4"/>
  <c r="AS11" i="4"/>
  <c r="AL11" i="4" s="1"/>
  <c r="AO11" i="4"/>
  <c r="AS10" i="1"/>
  <c r="AK10" i="4"/>
  <c r="AS10" i="4"/>
  <c r="AL10" i="4" s="1"/>
  <c r="AO10" i="4"/>
  <c r="AS8" i="1"/>
  <c r="AK8" i="4"/>
  <c r="AS8" i="4"/>
  <c r="AL8" i="4" s="1"/>
  <c r="AO8" i="4"/>
  <c r="AS45" i="1"/>
  <c r="AK45" i="4"/>
  <c r="AS45" i="4"/>
  <c r="AL45" i="4" s="1"/>
  <c r="AO45" i="4"/>
  <c r="AQ38" i="4"/>
  <c r="AQ38" i="1"/>
  <c r="AR40" i="4"/>
  <c r="AR40" i="1"/>
  <c r="AO40" i="1" s="1"/>
  <c r="AR39" i="4"/>
  <c r="AR39" i="1"/>
  <c r="AO39" i="1" s="1"/>
  <c r="AR38" i="4"/>
  <c r="AK38" i="4" s="1"/>
  <c r="AR38" i="1"/>
  <c r="AO38" i="1" s="1"/>
  <c r="AR37" i="4"/>
  <c r="AR37" i="1"/>
  <c r="AO37" i="1" s="1"/>
  <c r="AR36" i="4"/>
  <c r="AR36" i="1"/>
  <c r="AO36" i="1" s="1"/>
  <c r="AR35" i="4"/>
  <c r="AR35" i="1"/>
  <c r="AO35" i="1" s="1"/>
  <c r="AR32" i="4"/>
  <c r="AR32" i="1"/>
  <c r="AO32" i="1" s="1"/>
  <c r="AR31" i="4"/>
  <c r="AR31" i="1"/>
  <c r="AO31" i="1" s="1"/>
  <c r="AR24" i="4"/>
  <c r="AR24" i="1"/>
  <c r="AO24" i="1" s="1"/>
  <c r="AR19" i="4"/>
  <c r="AR19" i="1"/>
  <c r="AO19" i="1" s="1"/>
  <c r="AR17" i="4"/>
  <c r="AR17" i="1"/>
  <c r="AO17" i="1" s="1"/>
  <c r="AR16" i="4"/>
  <c r="AR16" i="1"/>
  <c r="AO16" i="1" s="1"/>
  <c r="AR15" i="4"/>
  <c r="AR15" i="1"/>
  <c r="AO15" i="1" s="1"/>
  <c r="AS13" i="1"/>
  <c r="AK15" i="4" l="1"/>
  <c r="AS15" i="4"/>
  <c r="AL15" i="4" s="1"/>
  <c r="AO15" i="4"/>
  <c r="AK16" i="4"/>
  <c r="AS16" i="4"/>
  <c r="AL16" i="4" s="1"/>
  <c r="AO16" i="4"/>
  <c r="AK17" i="4"/>
  <c r="AS17" i="4"/>
  <c r="AL17" i="4" s="1"/>
  <c r="AO17" i="4"/>
  <c r="AK19" i="4"/>
  <c r="AS19" i="4"/>
  <c r="AL19" i="4" s="1"/>
  <c r="AO19" i="4"/>
  <c r="AK24" i="4"/>
  <c r="AS24" i="4"/>
  <c r="AL24" i="4" s="1"/>
  <c r="AO24" i="4"/>
  <c r="AK31" i="4"/>
  <c r="AS31" i="4"/>
  <c r="AL31" i="4" s="1"/>
  <c r="AO31" i="4"/>
  <c r="AK32" i="4"/>
  <c r="AS32" i="4"/>
  <c r="AL32" i="4" s="1"/>
  <c r="AO32" i="4"/>
  <c r="AK35" i="4"/>
  <c r="AS35" i="4"/>
  <c r="AL35" i="4" s="1"/>
  <c r="AO35" i="4"/>
  <c r="AK36" i="4"/>
  <c r="AS36" i="4"/>
  <c r="AL36" i="4" s="1"/>
  <c r="AO36" i="4"/>
  <c r="AK37" i="4"/>
  <c r="AS37" i="4"/>
  <c r="AL37" i="4" s="1"/>
  <c r="AO37" i="4"/>
  <c r="AK39" i="4"/>
  <c r="AS39" i="4"/>
  <c r="AL39" i="4" s="1"/>
  <c r="AO39" i="4"/>
  <c r="AK40" i="4"/>
  <c r="AS40" i="4"/>
  <c r="AL40" i="4" s="1"/>
  <c r="AO40" i="4"/>
  <c r="AS38" i="4"/>
  <c r="AL38" i="4" s="1"/>
  <c r="AO38" i="4"/>
  <c r="AK45" i="1"/>
  <c r="AL45" i="1"/>
  <c r="AK8" i="1"/>
  <c r="AL8" i="1"/>
  <c r="AK10" i="1"/>
  <c r="AL10" i="1"/>
  <c r="AK11" i="1"/>
  <c r="AL11" i="1"/>
  <c r="AK12" i="1"/>
  <c r="AL12" i="1"/>
  <c r="AK6" i="1"/>
  <c r="AL6" i="1"/>
  <c r="AK7" i="1"/>
  <c r="AL7" i="1"/>
  <c r="AK9" i="1"/>
  <c r="AL9" i="1"/>
  <c r="AS14" i="1"/>
  <c r="AK14" i="4"/>
  <c r="AS14" i="4"/>
  <c r="AL14" i="4" s="1"/>
  <c r="AO14" i="4"/>
  <c r="AS18" i="1"/>
  <c r="AK18" i="4"/>
  <c r="AS18" i="4"/>
  <c r="AL18" i="4" s="1"/>
  <c r="AO18" i="4"/>
  <c r="AS20" i="1"/>
  <c r="AK20" i="4"/>
  <c r="AS20" i="4"/>
  <c r="AL20" i="4" s="1"/>
  <c r="AO20" i="4"/>
  <c r="AS21" i="1"/>
  <c r="AK21" i="4"/>
  <c r="AS21" i="4"/>
  <c r="AL21" i="4" s="1"/>
  <c r="AO21" i="4"/>
  <c r="AS22" i="1"/>
  <c r="AK22" i="4"/>
  <c r="AS22" i="4"/>
  <c r="AL22" i="4" s="1"/>
  <c r="AO22" i="4"/>
  <c r="AS23" i="1"/>
  <c r="AK23" i="4"/>
  <c r="AS23" i="4"/>
  <c r="AL23" i="4" s="1"/>
  <c r="AO23" i="4"/>
  <c r="AS25" i="1"/>
  <c r="AK25" i="4"/>
  <c r="AS25" i="4"/>
  <c r="AL25" i="4" s="1"/>
  <c r="AO25" i="4"/>
  <c r="AS26" i="1"/>
  <c r="AK26" i="4"/>
  <c r="AS26" i="4"/>
  <c r="AL26" i="4" s="1"/>
  <c r="AO26" i="4"/>
  <c r="AS27" i="1"/>
  <c r="AK27" i="4"/>
  <c r="AS27" i="4"/>
  <c r="AL27" i="4" s="1"/>
  <c r="AO27" i="4"/>
  <c r="AS28" i="1"/>
  <c r="AK28" i="4"/>
  <c r="AS28" i="4"/>
  <c r="AL28" i="4" s="1"/>
  <c r="AO28" i="4"/>
  <c r="AS29" i="1"/>
  <c r="AK29" i="4"/>
  <c r="AS29" i="4"/>
  <c r="AL29" i="4" s="1"/>
  <c r="AO29" i="4"/>
  <c r="AS30" i="1"/>
  <c r="AK30" i="4"/>
  <c r="AS30" i="4"/>
  <c r="AL30" i="4" s="1"/>
  <c r="AO30" i="4"/>
  <c r="AS33" i="1"/>
  <c r="AK33" i="4"/>
  <c r="AS33" i="4"/>
  <c r="AL33" i="4" s="1"/>
  <c r="AO33" i="4"/>
  <c r="AS34" i="1"/>
  <c r="AK34" i="4"/>
  <c r="AS34" i="4"/>
  <c r="AL34" i="4" s="1"/>
  <c r="AO34" i="4"/>
  <c r="AS41" i="1"/>
  <c r="AK41" i="4"/>
  <c r="AS41" i="4"/>
  <c r="AL41" i="4" s="1"/>
  <c r="AO41" i="4"/>
  <c r="AS42" i="1"/>
  <c r="AK42" i="4"/>
  <c r="AS42" i="4"/>
  <c r="AL42" i="4" s="1"/>
  <c r="AO42" i="4"/>
  <c r="AS43" i="1"/>
  <c r="AK43" i="4"/>
  <c r="AS43" i="4"/>
  <c r="AL43" i="4" s="1"/>
  <c r="AO43" i="4"/>
  <c r="AS44" i="1"/>
  <c r="AK44" i="4"/>
  <c r="AS44" i="4"/>
  <c r="AL44" i="4" s="1"/>
  <c r="AO44" i="4"/>
  <c r="AS46" i="1"/>
  <c r="AK46" i="4"/>
  <c r="AS46" i="4"/>
  <c r="AL46" i="4" s="1"/>
  <c r="AO46" i="4"/>
  <c r="AS47" i="1"/>
  <c r="AK47" i="4"/>
  <c r="AS47" i="4"/>
  <c r="AL47" i="4" s="1"/>
  <c r="AO47" i="4"/>
  <c r="AS48" i="1"/>
  <c r="AK48" i="4"/>
  <c r="AS48" i="4"/>
  <c r="AL48" i="4" s="1"/>
  <c r="AO48" i="4"/>
  <c r="AS49" i="1"/>
  <c r="AK49" i="4"/>
  <c r="AS49" i="4"/>
  <c r="AL49" i="4" s="1"/>
  <c r="AO49" i="4"/>
  <c r="AS50" i="1"/>
  <c r="AK50" i="4"/>
  <c r="AS50" i="4"/>
  <c r="AL50" i="4" s="1"/>
  <c r="AO50" i="4"/>
  <c r="AS51" i="1"/>
  <c r="AK51" i="4"/>
  <c r="AS51" i="4"/>
  <c r="AL51" i="4" s="1"/>
  <c r="AO51" i="4"/>
  <c r="AS52" i="1"/>
  <c r="AK52" i="4"/>
  <c r="AS52" i="4"/>
  <c r="AL52" i="4" s="1"/>
  <c r="AO52" i="4"/>
  <c r="AS53" i="1"/>
  <c r="AK53" i="4"/>
  <c r="AS53" i="4"/>
  <c r="AL53" i="4" s="1"/>
  <c r="AO53" i="4"/>
  <c r="AS54" i="1"/>
  <c r="AK54" i="4"/>
  <c r="AS54" i="4"/>
  <c r="AL54" i="4" s="1"/>
  <c r="AO54" i="4"/>
  <c r="AS55" i="1"/>
  <c r="AK55" i="4"/>
  <c r="AS55" i="4"/>
  <c r="AL55" i="4" s="1"/>
  <c r="AO55" i="4"/>
  <c r="AS56" i="1"/>
  <c r="AK56" i="4"/>
  <c r="AS56" i="4"/>
  <c r="AL56" i="4" s="1"/>
  <c r="AO56" i="4"/>
  <c r="AS57" i="1"/>
  <c r="AK57" i="4"/>
  <c r="AS57" i="4"/>
  <c r="AL57" i="4" s="1"/>
  <c r="AO57" i="4"/>
  <c r="AS58" i="1"/>
  <c r="AK58" i="4"/>
  <c r="AS58" i="4"/>
  <c r="AL58" i="4" s="1"/>
  <c r="AO58" i="4"/>
  <c r="AS59" i="1"/>
  <c r="AK59" i="4"/>
  <c r="AS59" i="4"/>
  <c r="AL59" i="4" s="1"/>
  <c r="AO59" i="4"/>
  <c r="AS60" i="1"/>
  <c r="AK60" i="4"/>
  <c r="AS60" i="4"/>
  <c r="AL60" i="4" s="1"/>
  <c r="AO60" i="4"/>
  <c r="AS61" i="1"/>
  <c r="AK61" i="4"/>
  <c r="AS61" i="4"/>
  <c r="AL61" i="4" s="1"/>
  <c r="AO61" i="4"/>
  <c r="AS62" i="1"/>
  <c r="AK62" i="4"/>
  <c r="AS62" i="4"/>
  <c r="AL62" i="4" s="1"/>
  <c r="AO62" i="4"/>
  <c r="AS63" i="1"/>
  <c r="AK63" i="4"/>
  <c r="AS63" i="4"/>
  <c r="AL63" i="4" s="1"/>
  <c r="AO63" i="4"/>
  <c r="AS64" i="1"/>
  <c r="AK64" i="4"/>
  <c r="AS64" i="4"/>
  <c r="AL64" i="4" s="1"/>
  <c r="AO64" i="4"/>
  <c r="AK13" i="1"/>
  <c r="AL13" i="1"/>
  <c r="AS37" i="1"/>
  <c r="AS38" i="1"/>
  <c r="AS39" i="1"/>
  <c r="AS40" i="1"/>
  <c r="AS36" i="1"/>
  <c r="AS35" i="1"/>
  <c r="AS32" i="1"/>
  <c r="AS31" i="1"/>
  <c r="AS24" i="1"/>
  <c r="AS19" i="1"/>
  <c r="AS17" i="1"/>
  <c r="AS16" i="1"/>
  <c r="AS15" i="1"/>
  <c r="AK64" i="1" l="1"/>
  <c r="AL64" i="1"/>
  <c r="AK63" i="1"/>
  <c r="AL63" i="1"/>
  <c r="AK62" i="1"/>
  <c r="AL62" i="1"/>
  <c r="AK61" i="1"/>
  <c r="AL61" i="1"/>
  <c r="AK60" i="1"/>
  <c r="AL60" i="1"/>
  <c r="AK59" i="1"/>
  <c r="AL59" i="1"/>
  <c r="AK58" i="1"/>
  <c r="AL58" i="1"/>
  <c r="AK57" i="1"/>
  <c r="AL57" i="1"/>
  <c r="AK56" i="1"/>
  <c r="AL56" i="1"/>
  <c r="AK55" i="1"/>
  <c r="AL55" i="1"/>
  <c r="AK54" i="1"/>
  <c r="AL54" i="1"/>
  <c r="AK53" i="1"/>
  <c r="AL53" i="1"/>
  <c r="AK52" i="1"/>
  <c r="AL52" i="1"/>
  <c r="AK51" i="1"/>
  <c r="AL51" i="1"/>
  <c r="AK50" i="1"/>
  <c r="AL50" i="1"/>
  <c r="AK49" i="1"/>
  <c r="AL49" i="1"/>
  <c r="AK48" i="1"/>
  <c r="AL48" i="1"/>
  <c r="AK47" i="1"/>
  <c r="AL47" i="1"/>
  <c r="AK46" i="1"/>
  <c r="AL46" i="1"/>
  <c r="AK44" i="1"/>
  <c r="AL44" i="1"/>
  <c r="AK43" i="1"/>
  <c r="AL43" i="1"/>
  <c r="AK42" i="1"/>
  <c r="AL42" i="1"/>
  <c r="AK41" i="1"/>
  <c r="AL41" i="1"/>
  <c r="AK34" i="1"/>
  <c r="AL34" i="1"/>
  <c r="AK33" i="1"/>
  <c r="AL33" i="1"/>
  <c r="AK30" i="1"/>
  <c r="AL30" i="1"/>
  <c r="AK29" i="1"/>
  <c r="AL29" i="1"/>
  <c r="AK28" i="1"/>
  <c r="AL28" i="1"/>
  <c r="AK27" i="1"/>
  <c r="AL27" i="1"/>
  <c r="AK26" i="1"/>
  <c r="AL26" i="1"/>
  <c r="AK25" i="1"/>
  <c r="AL25" i="1"/>
  <c r="AK23" i="1"/>
  <c r="AL23" i="1"/>
  <c r="AK22" i="1"/>
  <c r="AL22" i="1"/>
  <c r="AK21" i="1"/>
  <c r="AL21" i="1"/>
  <c r="AK20" i="1"/>
  <c r="AL20" i="1"/>
  <c r="AK18" i="1"/>
  <c r="AL18" i="1"/>
  <c r="AK14" i="1"/>
  <c r="AL14" i="1"/>
  <c r="AK15" i="1"/>
  <c r="AL15" i="1"/>
  <c r="AK16" i="1"/>
  <c r="AL16" i="1"/>
  <c r="AK17" i="1"/>
  <c r="AL17" i="1"/>
  <c r="AK19" i="1"/>
  <c r="AL19" i="1"/>
  <c r="AK24" i="1"/>
  <c r="AL24" i="1"/>
  <c r="AK31" i="1"/>
  <c r="AL31" i="1"/>
  <c r="AK32" i="1"/>
  <c r="AL32" i="1"/>
  <c r="AK35" i="1"/>
  <c r="AL35" i="1"/>
  <c r="AK36" i="1"/>
  <c r="AL36" i="1"/>
  <c r="AK40" i="1"/>
  <c r="AL40" i="1"/>
  <c r="AK39" i="1"/>
  <c r="AL39" i="1"/>
  <c r="AK38" i="1"/>
  <c r="AL38" i="1"/>
  <c r="AK37" i="1"/>
  <c r="AL37" i="1"/>
  <c r="AC5" i="4" l="1"/>
  <c r="AI5" i="4"/>
  <c r="U5" i="4"/>
  <c r="AJ5" i="4" s="1"/>
  <c r="AR5" i="4" l="1"/>
  <c r="AR5" i="1"/>
  <c r="AO5" i="1" s="1"/>
  <c r="AS5" i="1" l="1"/>
  <c r="AK5" i="4"/>
  <c r="AS5" i="4"/>
  <c r="AL5" i="4" s="1"/>
  <c r="AO5" i="4"/>
  <c r="AK5" i="1" l="1"/>
  <c r="AL5" i="1"/>
</calcChain>
</file>

<file path=xl/sharedStrings.xml><?xml version="1.0" encoding="utf-8"?>
<sst xmlns="http://schemas.openxmlformats.org/spreadsheetml/2006/main" count="316" uniqueCount="93">
  <si>
    <t>階</t>
  </si>
  <si>
    <t>X</t>
    <phoneticPr fontId="1"/>
  </si>
  <si>
    <t>Y</t>
    <phoneticPr fontId="1"/>
  </si>
  <si>
    <t>X方向</t>
    <rPh sb="1" eb="3">
      <t>ホウコウ</t>
    </rPh>
    <phoneticPr fontId="1"/>
  </si>
  <si>
    <t>壁倍率差</t>
    <rPh sb="0" eb="1">
      <t>カベ</t>
    </rPh>
    <rPh sb="1" eb="3">
      <t>バイリツ</t>
    </rPh>
    <rPh sb="3" eb="4">
      <t>サ</t>
    </rPh>
    <phoneticPr fontId="1"/>
  </si>
  <si>
    <t>A1</t>
    <phoneticPr fontId="1"/>
  </si>
  <si>
    <t>補正値</t>
    <rPh sb="0" eb="3">
      <t>ホセイチ</t>
    </rPh>
    <phoneticPr fontId="1"/>
  </si>
  <si>
    <t>N値</t>
    <rPh sb="1" eb="2">
      <t>チ</t>
    </rPh>
    <phoneticPr fontId="1"/>
  </si>
  <si>
    <t>柱頭</t>
    <rPh sb="0" eb="2">
      <t>チュウトウ</t>
    </rPh>
    <phoneticPr fontId="1"/>
  </si>
  <si>
    <t>柱脚</t>
    <rPh sb="0" eb="2">
      <t>チュウキャク</t>
    </rPh>
    <phoneticPr fontId="1"/>
  </si>
  <si>
    <t>金物</t>
    <rPh sb="0" eb="2">
      <t>カナモノ</t>
    </rPh>
    <phoneticPr fontId="1"/>
  </si>
  <si>
    <t>柱位置</t>
    <rPh sb="0" eb="1">
      <t>ハシラ</t>
    </rPh>
    <rPh sb="1" eb="3">
      <t>イチ</t>
    </rPh>
    <phoneticPr fontId="1"/>
  </si>
  <si>
    <t>A2</t>
    <phoneticPr fontId="1"/>
  </si>
  <si>
    <t>通し柱</t>
    <phoneticPr fontId="1"/>
  </si>
  <si>
    <t>No</t>
    <phoneticPr fontId="1"/>
  </si>
  <si>
    <t>補正値</t>
    <phoneticPr fontId="1"/>
  </si>
  <si>
    <t>Y方向</t>
    <phoneticPr fontId="1"/>
  </si>
  <si>
    <t>×　B1</t>
    <phoneticPr fontId="1"/>
  </si>
  <si>
    <t>× B2</t>
    <phoneticPr fontId="1"/>
  </si>
  <si>
    <t>ー   L</t>
    <phoneticPr fontId="1"/>
  </si>
  <si>
    <t>判定</t>
    <rPh sb="0" eb="2">
      <t>ハンテイ</t>
    </rPh>
    <phoneticPr fontId="1"/>
  </si>
  <si>
    <t>OK</t>
    <phoneticPr fontId="1"/>
  </si>
  <si>
    <t>non-scale</t>
    <phoneticPr fontId="1"/>
  </si>
  <si>
    <t>【１階】</t>
    <rPh sb="2" eb="3">
      <t>カイ</t>
    </rPh>
    <phoneticPr fontId="1"/>
  </si>
  <si>
    <t>柱頭柱脚金物算定シート</t>
    <phoneticPr fontId="1"/>
  </si>
  <si>
    <t>【２階】</t>
    <rPh sb="2" eb="3">
      <t>カイ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</si>
  <si>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</si>
  <si>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</si>
  <si>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１階</t>
    <phoneticPr fontId="1"/>
  </si>
  <si>
    <t>２階</t>
    <phoneticPr fontId="1"/>
  </si>
  <si>
    <t>出隅:0.8
　他:0.5</t>
    <phoneticPr fontId="1"/>
  </si>
  <si>
    <t>出隅:1.0[0.4]
　他:1.6[0.6]</t>
    <rPh sb="0" eb="2">
      <t>デスミ</t>
    </rPh>
    <rPh sb="13" eb="14">
      <t>タ</t>
    </rPh>
    <phoneticPr fontId="1"/>
  </si>
  <si>
    <t>■出隅柱</t>
    <phoneticPr fontId="1"/>
  </si>
  <si>
    <t>左【壁倍率】右</t>
    <phoneticPr fontId="1"/>
  </si>
  <si>
    <t>上【壁倍率】下</t>
    <rPh sb="0" eb="1">
      <t>ウエ</t>
    </rPh>
    <rPh sb="2" eb="3">
      <t>カベ</t>
    </rPh>
    <rPh sb="3" eb="5">
      <t>バイリツ</t>
    </rPh>
    <rPh sb="6" eb="7">
      <t>シモ</t>
    </rPh>
    <phoneticPr fontId="1"/>
  </si>
  <si>
    <t>上【壁倍率】下</t>
    <rPh sb="0" eb="1">
      <t>ウエ</t>
    </rPh>
    <rPh sb="2" eb="3">
      <t>カベ</t>
    </rPh>
    <rPh sb="3" eb="5">
      <t>バイリツ</t>
    </rPh>
    <rPh sb="6" eb="7">
      <t>シタ</t>
    </rPh>
    <phoneticPr fontId="1"/>
  </si>
  <si>
    <t>× B1</t>
    <phoneticPr fontId="1"/>
  </si>
  <si>
    <t>接合</t>
    <rPh sb="0" eb="2">
      <t>セツゴウ</t>
    </rPh>
    <phoneticPr fontId="1"/>
  </si>
  <si>
    <t>No</t>
    <phoneticPr fontId="1"/>
  </si>
  <si>
    <t>片|＼</t>
    <rPh sb="0" eb="1">
      <t>カタ</t>
    </rPh>
    <phoneticPr fontId="1"/>
  </si>
  <si>
    <t>片|／</t>
    <rPh sb="0" eb="1">
      <t>カタ</t>
    </rPh>
    <phoneticPr fontId="1"/>
  </si>
  <si>
    <t>片|×</t>
    <rPh sb="0" eb="1">
      <t>カタ</t>
    </rPh>
    <phoneticPr fontId="1"/>
  </si>
  <si>
    <t>／|／</t>
    <phoneticPr fontId="1"/>
  </si>
  <si>
    <t>／|＼</t>
    <phoneticPr fontId="1"/>
  </si>
  <si>
    <t>＼|／</t>
    <phoneticPr fontId="1"/>
  </si>
  <si>
    <t>×|＼</t>
    <phoneticPr fontId="1"/>
  </si>
  <si>
    <t>×|／</t>
    <phoneticPr fontId="1"/>
  </si>
  <si>
    <t>×|×</t>
    <phoneticPr fontId="1"/>
  </si>
  <si>
    <t>補正値</t>
    <rPh sb="0" eb="3">
      <t>ホセイチ</t>
    </rPh>
    <phoneticPr fontId="1"/>
  </si>
  <si>
    <t>胴差と</t>
    <phoneticPr fontId="1"/>
  </si>
  <si>
    <t>通し柱</t>
  </si>
  <si>
    <t>備考</t>
    <rPh sb="0" eb="2">
      <t>ビコウ</t>
    </rPh>
    <phoneticPr fontId="1"/>
  </si>
  <si>
    <t>〈い〉</t>
    <phoneticPr fontId="1"/>
  </si>
  <si>
    <t>〈ろ〉</t>
    <phoneticPr fontId="1"/>
  </si>
  <si>
    <t>〈は〉</t>
    <phoneticPr fontId="1"/>
  </si>
  <si>
    <t>〈に〉</t>
    <phoneticPr fontId="1"/>
  </si>
  <si>
    <t>〈ほ〉</t>
    <phoneticPr fontId="1"/>
  </si>
  <si>
    <t>〈へ〉</t>
    <phoneticPr fontId="1"/>
  </si>
  <si>
    <t>〈と〉</t>
    <phoneticPr fontId="1"/>
  </si>
  <si>
    <t>〈ち〉</t>
    <phoneticPr fontId="1"/>
  </si>
  <si>
    <t>〈り〉</t>
    <phoneticPr fontId="1"/>
  </si>
  <si>
    <t>〈ぬ〉</t>
    <phoneticPr fontId="1"/>
  </si>
  <si>
    <t>0.0以下</t>
    <rPh sb="3" eb="5">
      <t>イカ</t>
    </rPh>
    <phoneticPr fontId="1"/>
  </si>
  <si>
    <t>0.65以下</t>
    <rPh sb="4" eb="6">
      <t>イカ</t>
    </rPh>
    <phoneticPr fontId="1"/>
  </si>
  <si>
    <t>1.0以下</t>
    <rPh sb="3" eb="5">
      <t>イカ</t>
    </rPh>
    <phoneticPr fontId="1"/>
  </si>
  <si>
    <t>1.4以下</t>
    <rPh sb="3" eb="5">
      <t>イカ</t>
    </rPh>
    <phoneticPr fontId="1"/>
  </si>
  <si>
    <t>1.6以下</t>
    <rPh sb="3" eb="5">
      <t>イカ</t>
    </rPh>
    <phoneticPr fontId="1"/>
  </si>
  <si>
    <t>1.8以下</t>
    <rPh sb="3" eb="5">
      <t>イカ</t>
    </rPh>
    <phoneticPr fontId="1"/>
  </si>
  <si>
    <t>2.8以下</t>
    <rPh sb="3" eb="5">
      <t>イカ</t>
    </rPh>
    <phoneticPr fontId="1"/>
  </si>
  <si>
    <t>3.7以下</t>
    <rPh sb="3" eb="5">
      <t>イカ</t>
    </rPh>
    <phoneticPr fontId="1"/>
  </si>
  <si>
    <t>4.7以下</t>
    <rPh sb="3" eb="5">
      <t>イカ</t>
    </rPh>
    <phoneticPr fontId="1"/>
  </si>
  <si>
    <t>5.6以下</t>
    <rPh sb="3" eb="5">
      <t>イカ</t>
    </rPh>
    <phoneticPr fontId="1"/>
  </si>
  <si>
    <t>5.6超</t>
    <rPh sb="3" eb="4">
      <t>コ</t>
    </rPh>
    <phoneticPr fontId="1"/>
  </si>
  <si>
    <t>記号</t>
    <rPh sb="0" eb="2">
      <t>キゴウ</t>
    </rPh>
    <phoneticPr fontId="1"/>
  </si>
  <si>
    <t>N値</t>
    <rPh sb="1" eb="2">
      <t>チ</t>
    </rPh>
    <phoneticPr fontId="1"/>
  </si>
  <si>
    <t>OK</t>
    <phoneticPr fontId="1"/>
  </si>
  <si>
    <t>出隅:0.4
　他:0.6</t>
    <rPh sb="0" eb="2">
      <t>デスミ</t>
    </rPh>
    <rPh sb="8" eb="9">
      <t>タ</t>
    </rPh>
    <phoneticPr fontId="1"/>
  </si>
  <si>
    <t>×B1</t>
    <phoneticPr fontId="1"/>
  </si>
  <si>
    <t>１階</t>
    <rPh sb="1" eb="2">
      <t>カイ</t>
    </rPh>
    <phoneticPr fontId="1"/>
  </si>
  <si>
    <t>２階(ｼｰﾄ2)</t>
    <rPh sb="1" eb="2">
      <t>カイ</t>
    </rPh>
    <phoneticPr fontId="1"/>
  </si>
  <si>
    <t>１階</t>
    <phoneticPr fontId="1"/>
  </si>
  <si>
    <t>２階(ｼｰﾄ1)</t>
    <phoneticPr fontId="1"/>
  </si>
  <si>
    <t>➤</t>
    <phoneticPr fontId="1"/>
  </si>
  <si>
    <t>➤</t>
    <phoneticPr fontId="1"/>
  </si>
  <si>
    <t>岡KJC-S６-２</t>
    <phoneticPr fontId="1"/>
  </si>
  <si>
    <t>岡KJC-S６-１</t>
    <phoneticPr fontId="1"/>
  </si>
  <si>
    <t>柱頭柱脚金物算定表</t>
    <rPh sb="0" eb="2">
      <t>チュウトウ</t>
    </rPh>
    <rPh sb="2" eb="4">
      <t>チュウキャク</t>
    </rPh>
    <rPh sb="4" eb="6">
      <t>カナモノ</t>
    </rPh>
    <rPh sb="6" eb="8">
      <t>サンテイ</t>
    </rPh>
    <rPh sb="8" eb="9">
      <t>ヒョウ</t>
    </rPh>
    <phoneticPr fontId="1"/>
  </si>
  <si>
    <t>（1/2ページ）</t>
    <phoneticPr fontId="1"/>
  </si>
  <si>
    <t>（2/2ページ）</t>
    <phoneticPr fontId="1"/>
  </si>
  <si>
    <r>
      <rPr>
        <sz val="8"/>
        <color theme="1"/>
        <rFont val="游ゴシック"/>
        <family val="3"/>
        <charset val="128"/>
        <scheme val="minor"/>
      </rPr>
      <t>※</t>
    </r>
    <r>
      <rPr>
        <sz val="7"/>
        <color theme="1"/>
        <rFont val="游ゴシック"/>
        <family val="3"/>
        <charset val="128"/>
        <scheme val="minor"/>
      </rPr>
      <t>２階の柱脚金物よりN値の大きい１階の柱頭金物に揃えたことを示します。（同等の必要耐力による同一金物を含む。）</t>
    </r>
    <rPh sb="2" eb="3">
      <t>カイ</t>
    </rPh>
    <rPh sb="4" eb="6">
      <t>チュウキャク</t>
    </rPh>
    <rPh sb="6" eb="8">
      <t>カナモノ</t>
    </rPh>
    <rPh sb="11" eb="12">
      <t>アタイ</t>
    </rPh>
    <rPh sb="13" eb="14">
      <t>オオ</t>
    </rPh>
    <rPh sb="17" eb="18">
      <t>カイ</t>
    </rPh>
    <rPh sb="19" eb="21">
      <t>チュウトウ</t>
    </rPh>
    <rPh sb="21" eb="23">
      <t>カナモノ</t>
    </rPh>
    <rPh sb="24" eb="25">
      <t>ソロ</t>
    </rPh>
    <rPh sb="30" eb="31">
      <t>シメ</t>
    </rPh>
    <rPh sb="36" eb="38">
      <t>ドウトウ</t>
    </rPh>
    <rPh sb="39" eb="41">
      <t>ヒツヨウ</t>
    </rPh>
    <rPh sb="41" eb="43">
      <t>タイリョク</t>
    </rPh>
    <rPh sb="46" eb="48">
      <t>ドウイツ</t>
    </rPh>
    <rPh sb="48" eb="50">
      <t>カナモノ</t>
    </rPh>
    <rPh sb="51" eb="52">
      <t>フク</t>
    </rPh>
    <phoneticPr fontId="1"/>
  </si>
  <si>
    <r>
      <rPr>
        <sz val="8"/>
        <color theme="1"/>
        <rFont val="游ゴシック"/>
        <family val="3"/>
        <charset val="128"/>
        <scheme val="minor"/>
      </rPr>
      <t>＃</t>
    </r>
    <r>
      <rPr>
        <sz val="7"/>
        <color theme="1"/>
        <rFont val="游ゴシック"/>
        <family val="3"/>
        <charset val="128"/>
        <scheme val="minor"/>
      </rPr>
      <t>１階の柱金物よりN値の大きい２階の柱金物に揃えたことを示します。（同等の必要耐力による同一金物を含む。）</t>
    </r>
    <phoneticPr fontId="1"/>
  </si>
  <si>
    <t>本シートの著作権は岡山県建築住宅センター㈱に帰属しており、無断で複製、転載、転用、改変等の利用を固く禁じます。　Ver1.0　2025.3</t>
  </si>
  <si>
    <t>本シートの著作権は岡山県建築住宅センター㈱に帰属しており、無断で複製、転載、転用、改変等の利用を固く禁じます。　Ver1.0　2025.3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</si>
</sst>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#"/>
    <numFmt numFmtId="179" formatCode="0.00_);[Red]\(0.0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1"/>
      <name val="Segoe UI Symbol"/>
      <family val="3"/>
    </font>
    <font>
      <sz val="7"/>
      <color theme="1"/>
      <name val="Segoe UI Symbol"/>
      <family val="3"/>
    </font>
    <font>
      <b/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dashed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35" xfId="0" applyFont="1" applyBorder="1" applyProtection="1">
      <alignment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55" xfId="0" applyFont="1" applyBorder="1" applyAlignment="1" applyProtection="1">
      <alignment horizontal="center" vertic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176" fontId="4" fillId="0" borderId="50" xfId="0" applyNumberFormat="1" applyFont="1" applyBorder="1" applyAlignment="1" applyProtection="1">
      <alignment horizontal="center" vertical="center"/>
      <protection hidden="1"/>
    </xf>
    <xf numFmtId="176" fontId="4" fillId="0" borderId="36" xfId="0" applyNumberFormat="1" applyFont="1" applyBorder="1" applyAlignment="1" applyProtection="1">
      <alignment horizontal="center" vertical="center"/>
      <protection hidden="1"/>
    </xf>
    <xf numFmtId="176" fontId="4" fillId="0" borderId="37" xfId="0" applyNumberFormat="1" applyFont="1" applyBorder="1" applyAlignment="1" applyProtection="1">
      <alignment horizontal="center" vertical="center"/>
      <protection hidden="1"/>
    </xf>
    <xf numFmtId="176" fontId="4" fillId="0" borderId="47" xfId="0" applyNumberFormat="1" applyFont="1" applyBorder="1" applyAlignment="1" applyProtection="1">
      <alignment horizontal="center" vertical="center"/>
      <protection hidden="1"/>
    </xf>
    <xf numFmtId="176" fontId="4" fillId="0" borderId="59" xfId="0" applyNumberFormat="1" applyFont="1" applyBorder="1" applyAlignment="1" applyProtection="1">
      <alignment horizontal="center" vertical="center"/>
      <protection hidden="1"/>
    </xf>
    <xf numFmtId="177" fontId="4" fillId="0" borderId="31" xfId="0" applyNumberFormat="1" applyFont="1" applyBorder="1" applyAlignment="1" applyProtection="1">
      <alignment horizontal="center" vertical="center"/>
      <protection hidden="1"/>
    </xf>
    <xf numFmtId="176" fontId="4" fillId="0" borderId="48" xfId="0" applyNumberFormat="1" applyFont="1" applyBorder="1" applyAlignment="1" applyProtection="1">
      <alignment horizontal="center" vertical="center"/>
      <protection hidden="1"/>
    </xf>
    <xf numFmtId="177" fontId="4" fillId="0" borderId="12" xfId="0" applyNumberFormat="1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176" fontId="2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56" xfId="0" applyFont="1" applyFill="1" applyBorder="1" applyAlignment="1" applyProtection="1">
      <alignment horizontal="center" vertical="center"/>
      <protection hidden="1"/>
    </xf>
    <xf numFmtId="0" fontId="2" fillId="2" borderId="39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center" vertical="center"/>
      <protection hidden="1"/>
    </xf>
    <xf numFmtId="176" fontId="4" fillId="2" borderId="53" xfId="0" applyNumberFormat="1" applyFont="1" applyFill="1" applyBorder="1" applyAlignment="1" applyProtection="1">
      <alignment horizontal="center" vertical="center"/>
      <protection hidden="1"/>
    </xf>
    <xf numFmtId="176" fontId="4" fillId="2" borderId="41" xfId="0" applyNumberFormat="1" applyFont="1" applyFill="1" applyBorder="1" applyAlignment="1" applyProtection="1">
      <alignment horizontal="center" vertical="center"/>
      <protection hidden="1"/>
    </xf>
    <xf numFmtId="176" fontId="4" fillId="2" borderId="0" xfId="0" applyNumberFormat="1" applyFont="1" applyFill="1" applyAlignment="1" applyProtection="1">
      <alignment horizontal="center" vertical="center"/>
      <protection hidden="1"/>
    </xf>
    <xf numFmtId="176" fontId="4" fillId="2" borderId="23" xfId="0" applyNumberFormat="1" applyFont="1" applyFill="1" applyBorder="1" applyAlignment="1" applyProtection="1">
      <alignment horizontal="center" vertical="center"/>
      <protection hidden="1"/>
    </xf>
    <xf numFmtId="176" fontId="4" fillId="2" borderId="60" xfId="0" applyNumberFormat="1" applyFont="1" applyFill="1" applyBorder="1" applyAlignment="1" applyProtection="1">
      <alignment horizontal="center" vertical="center"/>
      <protection hidden="1"/>
    </xf>
    <xf numFmtId="176" fontId="4" fillId="2" borderId="40" xfId="0" applyNumberFormat="1" applyFont="1" applyFill="1" applyBorder="1" applyAlignment="1" applyProtection="1">
      <alignment horizontal="center" vertical="center"/>
      <protection hidden="1"/>
    </xf>
    <xf numFmtId="177" fontId="4" fillId="2" borderId="42" xfId="0" applyNumberFormat="1" applyFont="1" applyFill="1" applyBorder="1" applyAlignment="1" applyProtection="1">
      <alignment horizontal="center" vertical="center"/>
      <protection hidden="1"/>
    </xf>
    <xf numFmtId="176" fontId="4" fillId="2" borderId="51" xfId="0" applyNumberFormat="1" applyFont="1" applyFill="1" applyBorder="1" applyAlignment="1" applyProtection="1">
      <alignment horizontal="center" vertical="center"/>
      <protection hidden="1"/>
    </xf>
    <xf numFmtId="177" fontId="4" fillId="2" borderId="13" xfId="0" applyNumberFormat="1" applyFont="1" applyFill="1" applyBorder="1" applyAlignment="1" applyProtection="1">
      <alignment horizontal="center" vertical="center"/>
      <protection hidden="1"/>
    </xf>
    <xf numFmtId="177" fontId="4" fillId="2" borderId="58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76" fontId="2" fillId="2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hidden="1"/>
    </xf>
    <xf numFmtId="176" fontId="4" fillId="0" borderId="53" xfId="0" applyNumberFormat="1" applyFont="1" applyBorder="1" applyAlignment="1" applyProtection="1">
      <alignment horizontal="center" vertical="center"/>
      <protection hidden="1"/>
    </xf>
    <xf numFmtId="176" fontId="4" fillId="0" borderId="40" xfId="0" applyNumberFormat="1" applyFont="1" applyBorder="1" applyAlignment="1" applyProtection="1">
      <alignment horizontal="center" vertical="center"/>
      <protection hidden="1"/>
    </xf>
    <xf numFmtId="176" fontId="4" fillId="0" borderId="23" xfId="0" applyNumberFormat="1" applyFont="1" applyBorder="1" applyAlignment="1" applyProtection="1">
      <alignment horizontal="center" vertical="center"/>
      <protection hidden="1"/>
    </xf>
    <xf numFmtId="176" fontId="4" fillId="0" borderId="60" xfId="0" applyNumberFormat="1" applyFont="1" applyBorder="1" applyAlignment="1" applyProtection="1">
      <alignment horizontal="center" vertical="center"/>
      <protection hidden="1"/>
    </xf>
    <xf numFmtId="177" fontId="4" fillId="0" borderId="42" xfId="0" applyNumberFormat="1" applyFont="1" applyBorder="1" applyAlignment="1" applyProtection="1">
      <alignment horizontal="center" vertical="center"/>
      <protection hidden="1"/>
    </xf>
    <xf numFmtId="176" fontId="4" fillId="0" borderId="51" xfId="0" applyNumberFormat="1" applyFont="1" applyBorder="1" applyAlignment="1" applyProtection="1">
      <alignment horizontal="center" vertical="center"/>
      <protection hidden="1"/>
    </xf>
    <xf numFmtId="177" fontId="4" fillId="0" borderId="13" xfId="0" applyNumberFormat="1" applyFont="1" applyBorder="1" applyAlignment="1" applyProtection="1">
      <alignment horizontal="center" vertical="center"/>
      <protection hidden="1"/>
    </xf>
    <xf numFmtId="176" fontId="2" fillId="0" borderId="3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76" fontId="4" fillId="0" borderId="1" xfId="0" applyNumberFormat="1" applyFont="1" applyBorder="1" applyAlignment="1" applyProtection="1">
      <alignment horizontal="center" vertical="center"/>
      <protection hidden="1"/>
    </xf>
    <xf numFmtId="176" fontId="4" fillId="0" borderId="45" xfId="0" applyNumberFormat="1" applyFont="1" applyBorder="1" applyAlignment="1" applyProtection="1">
      <alignment horizontal="center" vertical="center"/>
      <protection hidden="1"/>
    </xf>
    <xf numFmtId="176" fontId="4" fillId="0" borderId="46" xfId="0" applyNumberFormat="1" applyFont="1" applyBorder="1" applyAlignment="1" applyProtection="1">
      <alignment horizontal="center" vertical="center"/>
      <protection hidden="1"/>
    </xf>
    <xf numFmtId="176" fontId="4" fillId="0" borderId="9" xfId="0" applyNumberFormat="1" applyFont="1" applyBorder="1" applyAlignment="1" applyProtection="1">
      <alignment horizontal="center" vertical="center"/>
      <protection hidden="1"/>
    </xf>
    <xf numFmtId="177" fontId="4" fillId="0" borderId="4" xfId="0" applyNumberFormat="1" applyFont="1" applyBorder="1" applyAlignment="1" applyProtection="1">
      <alignment horizontal="center" vertical="center"/>
      <protection hidden="1"/>
    </xf>
    <xf numFmtId="177" fontId="4" fillId="0" borderId="0" xfId="0" applyNumberFormat="1" applyFont="1" applyAlignment="1" applyProtection="1">
      <alignment horizontal="center" vertical="center"/>
      <protection hidden="1"/>
    </xf>
    <xf numFmtId="177" fontId="4" fillId="0" borderId="1" xfId="0" applyNumberFormat="1" applyFont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7" xfId="0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176" fontId="4" fillId="2" borderId="29" xfId="0" applyNumberFormat="1" applyFont="1" applyFill="1" applyBorder="1" applyAlignment="1" applyProtection="1">
      <alignment horizontal="center" vertical="center"/>
      <protection hidden="1"/>
    </xf>
    <xf numFmtId="176" fontId="4" fillId="2" borderId="26" xfId="0" applyNumberFormat="1" applyFont="1" applyFill="1" applyBorder="1" applyAlignment="1" applyProtection="1">
      <alignment horizontal="center" vertical="center"/>
      <protection hidden="1"/>
    </xf>
    <xf numFmtId="176" fontId="4" fillId="2" borderId="11" xfId="0" applyNumberFormat="1" applyFont="1" applyFill="1" applyBorder="1" applyAlignment="1" applyProtection="1">
      <alignment horizontal="center" vertical="center"/>
      <protection hidden="1"/>
    </xf>
    <xf numFmtId="176" fontId="4" fillId="2" borderId="22" xfId="0" applyNumberFormat="1" applyFont="1" applyFill="1" applyBorder="1" applyAlignment="1" applyProtection="1">
      <alignment horizontal="center" vertical="center"/>
      <protection hidden="1"/>
    </xf>
    <xf numFmtId="176" fontId="4" fillId="2" borderId="61" xfId="0" applyNumberFormat="1" applyFont="1" applyFill="1" applyBorder="1" applyAlignment="1" applyProtection="1">
      <alignment horizontal="center" vertical="center"/>
      <protection hidden="1"/>
    </xf>
    <xf numFmtId="176" fontId="4" fillId="2" borderId="9" xfId="0" applyNumberFormat="1" applyFont="1" applyFill="1" applyBorder="1" applyAlignment="1" applyProtection="1">
      <alignment horizontal="center" vertical="center"/>
      <protection hidden="1"/>
    </xf>
    <xf numFmtId="177" fontId="4" fillId="2" borderId="32" xfId="0" applyNumberFormat="1" applyFont="1" applyFill="1" applyBorder="1" applyAlignment="1" applyProtection="1">
      <alignment horizontal="center" vertical="center"/>
      <protection hidden="1"/>
    </xf>
    <xf numFmtId="176" fontId="4" fillId="2" borderId="28" xfId="0" applyNumberFormat="1" applyFont="1" applyFill="1" applyBorder="1" applyAlignment="1" applyProtection="1">
      <alignment horizontal="center" vertical="center"/>
      <protection hidden="1"/>
    </xf>
    <xf numFmtId="177" fontId="4" fillId="2" borderId="14" xfId="0" applyNumberFormat="1" applyFont="1" applyFill="1" applyBorder="1" applyAlignment="1" applyProtection="1">
      <alignment horizontal="center" vertical="center"/>
      <protection hidden="1"/>
    </xf>
    <xf numFmtId="177" fontId="4" fillId="2" borderId="62" xfId="0" applyNumberFormat="1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 applyProtection="1">
      <alignment horizontal="center" vertical="center"/>
      <protection hidden="1"/>
    </xf>
    <xf numFmtId="176" fontId="6" fillId="0" borderId="0" xfId="0" applyNumberFormat="1" applyFont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176" fontId="4" fillId="0" borderId="38" xfId="0" applyNumberFormat="1" applyFont="1" applyBorder="1" applyAlignment="1" applyProtection="1">
      <alignment horizontal="center" vertical="center"/>
      <protection hidden="1"/>
    </xf>
    <xf numFmtId="176" fontId="4" fillId="0" borderId="41" xfId="0" applyNumberFormat="1" applyFont="1" applyBorder="1" applyAlignment="1" applyProtection="1">
      <alignment horizontal="center" vertical="center"/>
      <protection hidden="1"/>
    </xf>
    <xf numFmtId="179" fontId="4" fillId="0" borderId="1" xfId="0" applyNumberFormat="1" applyFont="1" applyBorder="1" applyAlignment="1" applyProtection="1">
      <alignment horizontal="center" vertical="center"/>
      <protection hidden="1"/>
    </xf>
    <xf numFmtId="179" fontId="11" fillId="0" borderId="1" xfId="0" applyNumberFormat="1" applyFont="1" applyBorder="1" applyAlignment="1" applyProtection="1">
      <alignment horizontal="center" vertical="center"/>
      <protection hidden="1"/>
    </xf>
    <xf numFmtId="176" fontId="4" fillId="0" borderId="49" xfId="0" applyNumberFormat="1" applyFont="1" applyBorder="1" applyAlignment="1" applyProtection="1">
      <alignment horizontal="center" vertical="center"/>
      <protection hidden="1"/>
    </xf>
    <xf numFmtId="176" fontId="4" fillId="2" borderId="52" xfId="0" applyNumberFormat="1" applyFont="1" applyFill="1" applyBorder="1" applyAlignment="1" applyProtection="1">
      <alignment horizontal="center" vertical="center"/>
      <protection hidden="1"/>
    </xf>
    <xf numFmtId="176" fontId="4" fillId="0" borderId="52" xfId="0" applyNumberFormat="1" applyFont="1" applyBorder="1" applyAlignment="1" applyProtection="1">
      <alignment horizontal="center" vertical="center"/>
      <protection hidden="1"/>
    </xf>
    <xf numFmtId="0" fontId="2" fillId="2" borderId="64" xfId="0" applyFont="1" applyFill="1" applyBorder="1" applyAlignment="1" applyProtection="1">
      <alignment horizontal="center" vertical="center"/>
      <protection hidden="1"/>
    </xf>
    <xf numFmtId="176" fontId="4" fillId="2" borderId="54" xfId="0" applyNumberFormat="1" applyFont="1" applyFill="1" applyBorder="1" applyAlignment="1" applyProtection="1">
      <alignment horizontal="center" vertical="center"/>
      <protection hidden="1"/>
    </xf>
    <xf numFmtId="179" fontId="2" fillId="0" borderId="1" xfId="0" applyNumberFormat="1" applyFont="1" applyBorder="1" applyAlignment="1" applyProtection="1">
      <alignment horizontal="center" vertical="center"/>
      <protection hidden="1"/>
    </xf>
    <xf numFmtId="179" fontId="10" fillId="0" borderId="1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" fillId="0" borderId="2" xfId="0" applyFont="1" applyBorder="1" applyAlignment="1" applyProtection="1">
      <alignment horizontal="center" vertical="center"/>
      <protection locked="0" hidden="1"/>
    </xf>
    <xf numFmtId="0" fontId="2" fillId="0" borderId="16" xfId="0" applyFont="1" applyBorder="1" applyAlignment="1" applyProtection="1">
      <alignment horizontal="center" vertical="center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locked="0" hidden="1"/>
    </xf>
    <xf numFmtId="0" fontId="2" fillId="2" borderId="39" xfId="0" applyFont="1" applyFill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39" xfId="0" applyFont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 applyProtection="1">
      <alignment horizontal="center" vertical="center"/>
      <protection locked="0" hidden="1"/>
    </xf>
    <xf numFmtId="0" fontId="2" fillId="2" borderId="17" xfId="0" applyFont="1" applyFill="1" applyBorder="1" applyAlignment="1" applyProtection="1">
      <alignment horizontal="center" vertical="center"/>
      <protection locked="0" hidden="1"/>
    </xf>
    <xf numFmtId="176" fontId="2" fillId="0" borderId="2" xfId="0" applyNumberFormat="1" applyFont="1" applyBorder="1" applyAlignment="1" applyProtection="1">
      <alignment horizontal="center" vertical="center"/>
      <protection locked="0" hidden="1"/>
    </xf>
    <xf numFmtId="176" fontId="2" fillId="2" borderId="3" xfId="0" applyNumberFormat="1" applyFont="1" applyFill="1" applyBorder="1" applyAlignment="1" applyProtection="1">
      <alignment horizontal="center" vertical="center"/>
      <protection locked="0" hidden="1"/>
    </xf>
    <xf numFmtId="176" fontId="2" fillId="0" borderId="3" xfId="0" applyNumberFormat="1" applyFont="1" applyBorder="1" applyAlignment="1" applyProtection="1">
      <alignment horizontal="center" vertical="center"/>
      <protection locked="0" hidden="1"/>
    </xf>
    <xf numFmtId="176" fontId="2" fillId="2" borderId="4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36" xfId="0" applyFont="1" applyBorder="1" applyAlignment="1" applyProtection="1">
      <alignment horizontal="center" vertical="center"/>
      <protection locked="0" hidden="1"/>
    </xf>
    <xf numFmtId="176" fontId="12" fillId="0" borderId="37" xfId="0" applyNumberFormat="1" applyFont="1" applyBorder="1" applyAlignment="1" applyProtection="1">
      <alignment horizontal="center" vertical="center"/>
      <protection locked="0" hidden="1"/>
    </xf>
    <xf numFmtId="176" fontId="12" fillId="0" borderId="38" xfId="0" applyNumberFormat="1" applyFont="1" applyBorder="1" applyAlignment="1" applyProtection="1">
      <alignment horizontal="center" vertical="center"/>
      <protection locked="0" hidden="1"/>
    </xf>
    <xf numFmtId="176" fontId="12" fillId="0" borderId="18" xfId="0" applyNumberFormat="1" applyFont="1" applyBorder="1" applyAlignment="1" applyProtection="1">
      <alignment horizontal="center" vertical="center"/>
      <protection locked="0" hidden="1"/>
    </xf>
    <xf numFmtId="176" fontId="12" fillId="0" borderId="36" xfId="0" applyNumberFormat="1" applyFont="1" applyBorder="1" applyAlignment="1" applyProtection="1">
      <alignment horizontal="center" vertical="center"/>
      <protection locked="0" hidden="1"/>
    </xf>
    <xf numFmtId="0" fontId="12" fillId="2" borderId="40" xfId="0" applyFont="1" applyFill="1" applyBorder="1" applyAlignment="1" applyProtection="1">
      <alignment horizontal="center" vertical="center"/>
      <protection locked="0" hidden="1"/>
    </xf>
    <xf numFmtId="176" fontId="12" fillId="2" borderId="0" xfId="0" applyNumberFormat="1" applyFont="1" applyFill="1" applyAlignment="1" applyProtection="1">
      <alignment horizontal="center" vertical="center"/>
      <protection locked="0" hidden="1"/>
    </xf>
    <xf numFmtId="176" fontId="12" fillId="2" borderId="41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20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40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40" xfId="0" applyFont="1" applyBorder="1" applyAlignment="1" applyProtection="1">
      <alignment horizontal="center" vertical="center"/>
      <protection locked="0" hidden="1"/>
    </xf>
    <xf numFmtId="176" fontId="12" fillId="0" borderId="0" xfId="0" applyNumberFormat="1" applyFont="1" applyAlignment="1" applyProtection="1">
      <alignment horizontal="center" vertical="center"/>
      <protection locked="0" hidden="1"/>
    </xf>
    <xf numFmtId="176" fontId="12" fillId="0" borderId="41" xfId="0" applyNumberFormat="1" applyFont="1" applyBorder="1" applyAlignment="1" applyProtection="1">
      <alignment horizontal="center" vertical="center"/>
      <protection locked="0" hidden="1"/>
    </xf>
    <xf numFmtId="176" fontId="12" fillId="0" borderId="20" xfId="0" applyNumberFormat="1" applyFont="1" applyBorder="1" applyAlignment="1" applyProtection="1">
      <alignment horizontal="center" vertical="center"/>
      <protection locked="0" hidden="1"/>
    </xf>
    <xf numFmtId="176" fontId="12" fillId="0" borderId="40" xfId="0" applyNumberFormat="1" applyFont="1" applyBorder="1" applyAlignment="1" applyProtection="1">
      <alignment horizontal="center" vertical="center"/>
      <protection locked="0" hidden="1"/>
    </xf>
    <xf numFmtId="0" fontId="12" fillId="2" borderId="9" xfId="0" applyFont="1" applyFill="1" applyBorder="1" applyAlignment="1" applyProtection="1">
      <alignment horizontal="center" vertical="center"/>
      <protection locked="0" hidden="1"/>
    </xf>
    <xf numFmtId="176" fontId="12" fillId="2" borderId="11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26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24" xfId="0" applyNumberFormat="1" applyFont="1" applyFill="1" applyBorder="1" applyAlignment="1" applyProtection="1">
      <alignment horizontal="center" vertical="center"/>
      <protection locked="0" hidden="1"/>
    </xf>
    <xf numFmtId="176" fontId="12" fillId="2" borderId="9" xfId="0" applyNumberFormat="1" applyFont="1" applyFill="1" applyBorder="1" applyAlignment="1" applyProtection="1">
      <alignment horizontal="center" vertical="center"/>
      <protection locked="0" hidden="1"/>
    </xf>
    <xf numFmtId="178" fontId="12" fillId="0" borderId="36" xfId="0" applyNumberFormat="1" applyFont="1" applyBorder="1" applyAlignment="1" applyProtection="1">
      <alignment horizontal="center" vertical="center"/>
      <protection hidden="1"/>
    </xf>
    <xf numFmtId="176" fontId="12" fillId="0" borderId="18" xfId="0" applyNumberFormat="1" applyFont="1" applyBorder="1" applyAlignment="1" applyProtection="1">
      <alignment horizontal="center" vertical="center"/>
      <protection hidden="1"/>
    </xf>
    <xf numFmtId="178" fontId="12" fillId="2" borderId="40" xfId="0" applyNumberFormat="1" applyFont="1" applyFill="1" applyBorder="1" applyAlignment="1" applyProtection="1">
      <alignment horizontal="center" vertical="center"/>
      <protection hidden="1"/>
    </xf>
    <xf numFmtId="176" fontId="12" fillId="2" borderId="20" xfId="0" applyNumberFormat="1" applyFont="1" applyFill="1" applyBorder="1" applyAlignment="1" applyProtection="1">
      <alignment horizontal="center" vertical="center"/>
      <protection hidden="1"/>
    </xf>
    <xf numFmtId="178" fontId="12" fillId="0" borderId="40" xfId="0" applyNumberFormat="1" applyFont="1" applyBorder="1" applyAlignment="1" applyProtection="1">
      <alignment horizontal="center" vertical="center"/>
      <protection hidden="1"/>
    </xf>
    <xf numFmtId="176" fontId="12" fillId="0" borderId="20" xfId="0" applyNumberFormat="1" applyFont="1" applyBorder="1" applyAlignment="1" applyProtection="1">
      <alignment horizontal="center" vertical="center"/>
      <protection hidden="1"/>
    </xf>
    <xf numFmtId="178" fontId="12" fillId="2" borderId="9" xfId="0" applyNumberFormat="1" applyFont="1" applyFill="1" applyBorder="1" applyAlignment="1" applyProtection="1">
      <alignment horizontal="center" vertical="center"/>
      <protection hidden="1"/>
    </xf>
    <xf numFmtId="176" fontId="12" fillId="2" borderId="24" xfId="0" applyNumberFormat="1" applyFont="1" applyFill="1" applyBorder="1" applyAlignment="1" applyProtection="1">
      <alignment horizontal="center" vertical="center"/>
      <protection hidden="1"/>
    </xf>
    <xf numFmtId="176" fontId="12" fillId="0" borderId="36" xfId="0" applyNumberFormat="1" applyFont="1" applyBorder="1" applyAlignment="1" applyProtection="1">
      <alignment horizontal="center" vertical="center"/>
      <protection hidden="1"/>
    </xf>
    <xf numFmtId="176" fontId="12" fillId="2" borderId="40" xfId="0" applyNumberFormat="1" applyFont="1" applyFill="1" applyBorder="1" applyAlignment="1" applyProtection="1">
      <alignment horizontal="center" vertical="center"/>
      <protection hidden="1"/>
    </xf>
    <xf numFmtId="176" fontId="12" fillId="0" borderId="40" xfId="0" applyNumberFormat="1" applyFont="1" applyBorder="1" applyAlignment="1" applyProtection="1">
      <alignment horizontal="center" vertical="center"/>
      <protection hidden="1"/>
    </xf>
    <xf numFmtId="176" fontId="12" fillId="2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4" fillId="0" borderId="10" xfId="0" applyFont="1" applyBorder="1" applyAlignment="1" applyProtection="1">
      <alignment horizontal="right" vertical="center"/>
      <protection hidden="1"/>
    </xf>
    <xf numFmtId="0" fontId="4" fillId="0" borderId="37" xfId="0" applyFont="1" applyBorder="1" applyAlignment="1" applyProtection="1">
      <alignment horizontal="right" vertical="center"/>
      <protection hidden="1"/>
    </xf>
    <xf numFmtId="176" fontId="6" fillId="0" borderId="5" xfId="0" applyNumberFormat="1" applyFont="1" applyBorder="1" applyAlignment="1" applyProtection="1">
      <alignment horizontal="center" vertical="center"/>
      <protection hidden="1"/>
    </xf>
    <xf numFmtId="176" fontId="6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locked="0"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2" fillId="0" borderId="4" xfId="0" applyFont="1" applyBorder="1" applyAlignment="1" applyProtection="1">
      <alignment horizontal="center" vertical="top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176" fontId="9" fillId="3" borderId="5" xfId="0" applyNumberFormat="1" applyFont="1" applyFill="1" applyBorder="1" applyAlignment="1" applyProtection="1">
      <alignment horizontal="center" vertical="center"/>
      <protection hidden="1"/>
    </xf>
    <xf numFmtId="176" fontId="8" fillId="3" borderId="10" xfId="0" applyNumberFormat="1" applyFont="1" applyFill="1" applyBorder="1" applyAlignment="1" applyProtection="1">
      <alignment horizontal="center" vertical="center"/>
      <protection hidden="1"/>
    </xf>
    <xf numFmtId="176" fontId="8" fillId="3" borderId="6" xfId="0" applyNumberFormat="1" applyFont="1" applyFill="1" applyBorder="1" applyAlignment="1" applyProtection="1">
      <alignment horizontal="center" vertical="center"/>
      <protection hidden="1"/>
    </xf>
    <xf numFmtId="176" fontId="6" fillId="0" borderId="6" xfId="0" applyNumberFormat="1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176" fontId="2" fillId="0" borderId="1" xfId="0" applyNumberFormat="1" applyFont="1" applyBorder="1" applyAlignment="1" applyProtection="1">
      <alignment horizontal="center" vertical="center"/>
      <protection locked="0" hidden="1"/>
    </xf>
    <xf numFmtId="176" fontId="2" fillId="0" borderId="5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10" xfId="0" applyNumberFormat="1" applyFont="1" applyBorder="1" applyAlignment="1" applyProtection="1">
      <alignment horizontal="center" vertical="center"/>
      <protection locked="0" hidden="1"/>
    </xf>
    <xf numFmtId="176" fontId="2" fillId="0" borderId="10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6" xfId="0" applyNumberFormat="1" applyFont="1" applyBorder="1" applyAlignment="1" applyProtection="1">
      <alignment horizontal="center" vertical="center"/>
      <protection locked="0"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right" vertical="top"/>
      <protection hidden="1"/>
    </xf>
    <xf numFmtId="0" fontId="4" fillId="0" borderId="6" xfId="0" applyFont="1" applyBorder="1" applyAlignment="1" applyProtection="1">
      <alignment horizontal="right" vertical="top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</xdr:colOff>
      <xdr:row>0</xdr:row>
      <xdr:rowOff>0</xdr:rowOff>
    </xdr:from>
    <xdr:to>
      <xdr:col>50</xdr:col>
      <xdr:colOff>13609</xdr:colOff>
      <xdr:row>66</xdr:row>
      <xdr:rowOff>11205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466F3B-9146-4FDE-8425-4AC56A223E2B}"/>
            </a:ext>
          </a:extLst>
        </xdr:cNvPr>
        <xdr:cNvSpPr/>
      </xdr:nvSpPr>
      <xdr:spPr>
        <a:xfrm>
          <a:off x="14106525" y="0"/>
          <a:ext cx="4899934" cy="1001245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248544</xdr:colOff>
      <xdr:row>31</xdr:row>
      <xdr:rowOff>71171</xdr:rowOff>
    </xdr:from>
    <xdr:ext cx="4303848" cy="2281235"/>
    <xdr:pic>
      <xdr:nvPicPr>
        <xdr:cNvPr id="3" name="図 2">
          <a:extLst>
            <a:ext uri="{FF2B5EF4-FFF2-40B4-BE49-F238E27FC236}">
              <a16:creationId xmlns:a16="http://schemas.microsoft.com/office/drawing/2014/main" id="{3A96C7EA-B3B4-4B4B-91BC-C4299533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494" y="4728896"/>
          <a:ext cx="4303848" cy="228123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41</xdr:col>
      <xdr:colOff>252456</xdr:colOff>
      <xdr:row>3</xdr:row>
      <xdr:rowOff>194185</xdr:rowOff>
    </xdr:from>
    <xdr:ext cx="3871710" cy="3497830"/>
    <xdr:pic>
      <xdr:nvPicPr>
        <xdr:cNvPr id="4" name="図 3">
          <a:extLst>
            <a:ext uri="{FF2B5EF4-FFF2-40B4-BE49-F238E27FC236}">
              <a16:creationId xmlns:a16="http://schemas.microsoft.com/office/drawing/2014/main" id="{AF9555E2-D71B-4843-88AB-E67869EAA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0406" y="794260"/>
          <a:ext cx="3871710" cy="3497830"/>
        </a:xfrm>
        <a:prstGeom prst="rect">
          <a:avLst/>
        </a:prstGeom>
        <a:ln>
          <a:noFill/>
        </a:ln>
      </xdr:spPr>
    </xdr:pic>
    <xdr:clientData/>
  </xdr:oneCellAnchor>
  <xdr:twoCellAnchor>
    <xdr:from>
      <xdr:col>41</xdr:col>
      <xdr:colOff>190501</xdr:colOff>
      <xdr:row>50</xdr:row>
      <xdr:rowOff>44822</xdr:rowOff>
    </xdr:from>
    <xdr:to>
      <xdr:col>49</xdr:col>
      <xdr:colOff>573741</xdr:colOff>
      <xdr:row>64</xdr:row>
      <xdr:rowOff>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A6C93FC-2983-4BC9-AC13-5870BD80D46F}"/>
            </a:ext>
          </a:extLst>
        </xdr:cNvPr>
        <xdr:cNvSpPr/>
      </xdr:nvSpPr>
      <xdr:spPr>
        <a:xfrm>
          <a:off x="14253883" y="7552763"/>
          <a:ext cx="4607858" cy="1994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N=(A1×B1)×H1/2.7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＋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(A2×B2)×H2/2.7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L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注１）各階</a:t>
          </a:r>
          <a:r>
            <a:rPr lang="ja-JP" altLang="en-US">
              <a:solidFill>
                <a:sysClr val="windowText" lastClr="000000"/>
              </a:solidFill>
            </a:rPr>
            <a:t>の横架材の上端の相互間の垂直距離が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ｍを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超える場合は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本算定表の対象外です。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>
              <a:solidFill>
                <a:sysClr val="windowText" lastClr="000000"/>
              </a:solidFill>
            </a:rPr>
            <a:t>横架材の上端の相互間の垂直距離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　　　　</a:t>
          </a:r>
          <a:r>
            <a:rPr lang="ja-JP" altLang="en-US" baseline="0">
              <a:solidFill>
                <a:sysClr val="windowText" lastClr="000000"/>
              </a:solidFill>
            </a:rPr>
            <a:t>   </a:t>
          </a:r>
          <a:r>
            <a:rPr lang="ja-JP" altLang="en-US">
              <a:solidFill>
                <a:sysClr val="windowText" lastClr="000000"/>
              </a:solidFill>
            </a:rPr>
            <a:t>ただし、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ｍ以下の場合は</a:t>
          </a:r>
          <a:r>
            <a:rPr lang="en-US" altLang="ja-JP">
              <a:solidFill>
                <a:sysClr val="windowText" lastClr="000000"/>
              </a:solidFill>
            </a:rPr>
            <a:t>2.7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注２）筋交い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30×90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45×90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以外は本算定表の対象外です。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注３）２階の直下に柱がない（２階の柱がずれている）ものは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本算定表の対象外です。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負担按分は考慮できません。</a:t>
          </a:r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</xdr:colOff>
      <xdr:row>0</xdr:row>
      <xdr:rowOff>0</xdr:rowOff>
    </xdr:from>
    <xdr:to>
      <xdr:col>50</xdr:col>
      <xdr:colOff>13609</xdr:colOff>
      <xdr:row>66</xdr:row>
      <xdr:rowOff>11205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0AF8C9-0F81-4D7E-9988-529565C3A4FB}"/>
            </a:ext>
          </a:extLst>
        </xdr:cNvPr>
        <xdr:cNvSpPr/>
      </xdr:nvSpPr>
      <xdr:spPr>
        <a:xfrm>
          <a:off x="14106525" y="0"/>
          <a:ext cx="4890409" cy="1001245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248544</xdr:colOff>
      <xdr:row>31</xdr:row>
      <xdr:rowOff>71171</xdr:rowOff>
    </xdr:from>
    <xdr:ext cx="4303848" cy="2281235"/>
    <xdr:pic>
      <xdr:nvPicPr>
        <xdr:cNvPr id="3" name="図 2">
          <a:extLst>
            <a:ext uri="{FF2B5EF4-FFF2-40B4-BE49-F238E27FC236}">
              <a16:creationId xmlns:a16="http://schemas.microsoft.com/office/drawing/2014/main" id="{DADDA845-1302-432A-991D-4261D20BE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494" y="4728896"/>
          <a:ext cx="4303848" cy="228123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41</xdr:col>
      <xdr:colOff>252456</xdr:colOff>
      <xdr:row>3</xdr:row>
      <xdr:rowOff>194185</xdr:rowOff>
    </xdr:from>
    <xdr:ext cx="3871710" cy="3497830"/>
    <xdr:pic>
      <xdr:nvPicPr>
        <xdr:cNvPr id="4" name="図 3">
          <a:extLst>
            <a:ext uri="{FF2B5EF4-FFF2-40B4-BE49-F238E27FC236}">
              <a16:creationId xmlns:a16="http://schemas.microsoft.com/office/drawing/2014/main" id="{4C9689F7-8438-4705-B682-3C2EF4E47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0406" y="794260"/>
          <a:ext cx="3871710" cy="3497830"/>
        </a:xfrm>
        <a:prstGeom prst="rect">
          <a:avLst/>
        </a:prstGeom>
        <a:ln>
          <a:noFill/>
        </a:ln>
      </xdr:spPr>
    </xdr:pic>
    <xdr:clientData/>
  </xdr:oneCellAnchor>
  <xdr:twoCellAnchor>
    <xdr:from>
      <xdr:col>41</xdr:col>
      <xdr:colOff>179296</xdr:colOff>
      <xdr:row>50</xdr:row>
      <xdr:rowOff>44823</xdr:rowOff>
    </xdr:from>
    <xdr:to>
      <xdr:col>49</xdr:col>
      <xdr:colOff>562536</xdr:colOff>
      <xdr:row>64</xdr:row>
      <xdr:rowOff>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36E055D-E969-44AA-AC18-E5F86F857EC9}"/>
            </a:ext>
          </a:extLst>
        </xdr:cNvPr>
        <xdr:cNvSpPr/>
      </xdr:nvSpPr>
      <xdr:spPr>
        <a:xfrm>
          <a:off x="14242678" y="7552764"/>
          <a:ext cx="4607858" cy="19946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N=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A1×B1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）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×H1/2.7</a:t>
          </a:r>
          <a:r>
            <a:rPr lang="ja-JP" altLang="en-US" b="1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r>
            <a:rPr lang="en-US" altLang="ja-JP" b="1">
              <a:solidFill>
                <a:sysClr val="windowText" lastClr="000000"/>
              </a:solidFill>
              <a:latin typeface="+mn-ea"/>
              <a:ea typeface="+mn-ea"/>
            </a:rPr>
            <a:t>L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注１）各階</a:t>
          </a:r>
          <a:r>
            <a:rPr lang="ja-JP" altLang="en-US">
              <a:solidFill>
                <a:sysClr val="windowText" lastClr="000000"/>
              </a:solidFill>
            </a:rPr>
            <a:t>の横架材の上端の相互間の垂直距離が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ｍを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超える場合は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本算定表の対象外です。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ja-JP" altLang="en-US">
              <a:solidFill>
                <a:sysClr val="windowText" lastClr="000000"/>
              </a:solidFill>
            </a:rPr>
            <a:t>横架材の上端の相互間の垂直距離</a:t>
          </a:r>
          <a:endParaRPr lang="en-US" altLang="ja-JP">
            <a:solidFill>
              <a:sysClr val="windowText" lastClr="000000"/>
            </a:solidFill>
          </a:endParaRP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　　　　</a:t>
          </a:r>
          <a:r>
            <a:rPr lang="ja-JP" altLang="en-US" baseline="0">
              <a:solidFill>
                <a:sysClr val="windowText" lastClr="000000"/>
              </a:solidFill>
            </a:rPr>
            <a:t>   </a:t>
          </a:r>
          <a:r>
            <a:rPr lang="ja-JP" altLang="en-US">
              <a:solidFill>
                <a:sysClr val="windowText" lastClr="000000"/>
              </a:solidFill>
            </a:rPr>
            <a:t>ただし、</a:t>
          </a:r>
          <a:r>
            <a:rPr lang="en-US" altLang="ja-JP">
              <a:solidFill>
                <a:sysClr val="windowText" lastClr="000000"/>
              </a:solidFill>
            </a:rPr>
            <a:t>3.2</a:t>
          </a:r>
          <a:r>
            <a:rPr lang="ja-JP" altLang="en-US">
              <a:solidFill>
                <a:sysClr val="windowText" lastClr="000000"/>
              </a:solidFill>
            </a:rPr>
            <a:t>ｍ以下の場合は</a:t>
          </a:r>
          <a:r>
            <a:rPr lang="en-US" altLang="ja-JP">
              <a:solidFill>
                <a:sysClr val="windowText" lastClr="000000"/>
              </a:solidFill>
            </a:rPr>
            <a:t>2.7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注２）筋交い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30×90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45×90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以外は本算定表の対象外です。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注３）２階の直下に柱がない（２階の柱がずれている）ものは</a:t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本算定表の対象外です。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負担按分は考慮できません。</a:t>
          </a:r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6F9D6-BB8E-4327-BC89-9D674F0DB5A4}">
  <dimension ref="A1:AX66"/>
  <sheetViews>
    <sheetView tabSelected="1" view="pageBreakPreview" zoomScale="85" zoomScaleNormal="85" zoomScaleSheetLayoutView="85" workbookViewId="0">
      <selection activeCell="H1" sqref="H1:AO1"/>
    </sheetView>
  </sheetViews>
  <sheetFormatPr defaultRowHeight="11.25" customHeight="1" x14ac:dyDescent="0.4"/>
  <cols>
    <col min="1" max="2" width="2.625" style="2" customWidth="1"/>
    <col min="3" max="3" width="4.125" style="2" customWidth="1"/>
    <col min="4" max="5" width="2.875" style="2" customWidth="1"/>
    <col min="6" max="7" width="5.375" style="2" customWidth="1"/>
    <col min="8" max="8" width="4.875" style="2" customWidth="1"/>
    <col min="9" max="13" width="4.875" style="41" customWidth="1"/>
    <col min="14" max="19" width="4.125" style="41" customWidth="1"/>
    <col min="20" max="20" width="5.625" style="41" customWidth="1"/>
    <col min="21" max="21" width="5.875" style="41" customWidth="1"/>
    <col min="22" max="27" width="4.875" style="41" customWidth="1"/>
    <col min="28" max="33" width="4.125" style="41" customWidth="1"/>
    <col min="34" max="34" width="5.625" style="41" customWidth="1"/>
    <col min="35" max="36" width="5.875" style="41" customWidth="1"/>
    <col min="37" max="38" width="4.875" style="41" customWidth="1"/>
    <col min="39" max="39" width="4.375" style="41" customWidth="1"/>
    <col min="40" max="40" width="4.875" style="41" customWidth="1"/>
    <col min="41" max="41" width="3" style="41" customWidth="1"/>
    <col min="42" max="42" width="8.875" style="41" customWidth="1"/>
    <col min="43" max="46" width="6.875" style="41" customWidth="1"/>
    <col min="47" max="49" width="6.375" style="41" customWidth="1"/>
    <col min="50" max="16384" width="9" style="41"/>
  </cols>
  <sheetData>
    <row r="1" spans="1:50" s="2" customFormat="1" ht="15.75" customHeight="1" x14ac:dyDescent="0.4">
      <c r="A1" s="177" t="s">
        <v>86</v>
      </c>
      <c r="B1" s="178"/>
      <c r="C1" s="178"/>
      <c r="D1" s="178"/>
      <c r="E1" s="178"/>
      <c r="F1" s="179" t="s">
        <v>87</v>
      </c>
      <c r="G1" s="179"/>
      <c r="H1" s="214" t="s">
        <v>92</v>
      </c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5"/>
      <c r="AP1" s="176"/>
    </row>
    <row r="2" spans="1:50" s="2" customFormat="1" ht="15.75" customHeight="1" x14ac:dyDescent="0.4">
      <c r="A2" s="3" t="s">
        <v>0</v>
      </c>
      <c r="B2" s="4" t="s">
        <v>14</v>
      </c>
      <c r="C2" s="3" t="s">
        <v>13</v>
      </c>
      <c r="D2" s="167" t="s">
        <v>11</v>
      </c>
      <c r="E2" s="186"/>
      <c r="F2" s="167" t="s">
        <v>32</v>
      </c>
      <c r="G2" s="174"/>
      <c r="H2" s="5"/>
      <c r="I2" s="172" t="s">
        <v>3</v>
      </c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3"/>
      <c r="V2" s="5"/>
      <c r="W2" s="172" t="s">
        <v>16</v>
      </c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4"/>
      <c r="AJ2" s="6" t="s">
        <v>7</v>
      </c>
      <c r="AK2" s="166" t="s">
        <v>10</v>
      </c>
      <c r="AL2" s="167"/>
      <c r="AM2" s="3" t="s">
        <v>20</v>
      </c>
      <c r="AN2" s="4" t="s">
        <v>49</v>
      </c>
      <c r="AO2" s="3" t="s">
        <v>51</v>
      </c>
      <c r="AP2" s="176"/>
    </row>
    <row r="3" spans="1:50" s="2" customFormat="1" ht="15.75" customHeight="1" x14ac:dyDescent="0.4">
      <c r="A3" s="163"/>
      <c r="B3" s="187"/>
      <c r="C3" s="163"/>
      <c r="D3" s="165" t="s">
        <v>1</v>
      </c>
      <c r="E3" s="165" t="s">
        <v>2</v>
      </c>
      <c r="F3" s="165" t="s">
        <v>26</v>
      </c>
      <c r="G3" s="203" t="s">
        <v>27</v>
      </c>
      <c r="H3" s="204" t="s">
        <v>28</v>
      </c>
      <c r="I3" s="172"/>
      <c r="J3" s="186"/>
      <c r="K3" s="167" t="s">
        <v>29</v>
      </c>
      <c r="L3" s="172"/>
      <c r="M3" s="186"/>
      <c r="N3" s="167" t="s">
        <v>5</v>
      </c>
      <c r="O3" s="175"/>
      <c r="P3" s="9" t="s">
        <v>36</v>
      </c>
      <c r="Q3" s="172" t="s">
        <v>12</v>
      </c>
      <c r="R3" s="175"/>
      <c r="S3" s="9" t="s">
        <v>18</v>
      </c>
      <c r="T3" s="13" t="s">
        <v>19</v>
      </c>
      <c r="U3" s="205"/>
      <c r="V3" s="185" t="s">
        <v>28</v>
      </c>
      <c r="W3" s="172"/>
      <c r="X3" s="186"/>
      <c r="Y3" s="167" t="s">
        <v>29</v>
      </c>
      <c r="Z3" s="172"/>
      <c r="AA3" s="186"/>
      <c r="AB3" s="167" t="s">
        <v>5</v>
      </c>
      <c r="AC3" s="175"/>
      <c r="AD3" s="9" t="s">
        <v>17</v>
      </c>
      <c r="AE3" s="172" t="s">
        <v>12</v>
      </c>
      <c r="AF3" s="175"/>
      <c r="AG3" s="9" t="s">
        <v>18</v>
      </c>
      <c r="AH3" s="13" t="s">
        <v>19</v>
      </c>
      <c r="AI3" s="168"/>
      <c r="AJ3" s="196"/>
      <c r="AK3" s="14" t="s">
        <v>8</v>
      </c>
      <c r="AL3" s="15" t="s">
        <v>9</v>
      </c>
      <c r="AM3" s="8"/>
      <c r="AN3" s="8" t="s">
        <v>50</v>
      </c>
      <c r="AO3" s="8"/>
      <c r="AP3" s="176"/>
    </row>
    <row r="4" spans="1:50" s="2" customFormat="1" ht="15.75" customHeight="1" x14ac:dyDescent="0.4">
      <c r="A4" s="164"/>
      <c r="B4" s="188"/>
      <c r="C4" s="164"/>
      <c r="D4" s="164"/>
      <c r="E4" s="164"/>
      <c r="F4" s="164"/>
      <c r="G4" s="197"/>
      <c r="H4" s="17" t="s">
        <v>37</v>
      </c>
      <c r="I4" s="170" t="s">
        <v>33</v>
      </c>
      <c r="J4" s="171"/>
      <c r="K4" s="7" t="s">
        <v>37</v>
      </c>
      <c r="L4" s="170" t="s">
        <v>33</v>
      </c>
      <c r="M4" s="171"/>
      <c r="N4" s="18" t="s">
        <v>4</v>
      </c>
      <c r="O4" s="19" t="s">
        <v>15</v>
      </c>
      <c r="P4" s="20" t="s">
        <v>30</v>
      </c>
      <c r="Q4" s="19" t="s">
        <v>4</v>
      </c>
      <c r="R4" s="19" t="s">
        <v>6</v>
      </c>
      <c r="S4" s="20" t="s">
        <v>30</v>
      </c>
      <c r="T4" s="98" t="s">
        <v>31</v>
      </c>
      <c r="U4" s="206"/>
      <c r="V4" s="25" t="s">
        <v>37</v>
      </c>
      <c r="W4" s="170" t="s">
        <v>34</v>
      </c>
      <c r="X4" s="171"/>
      <c r="Y4" s="7" t="s">
        <v>37</v>
      </c>
      <c r="Z4" s="170" t="s">
        <v>35</v>
      </c>
      <c r="AA4" s="171"/>
      <c r="AB4" s="19" t="s">
        <v>4</v>
      </c>
      <c r="AC4" s="1" t="s">
        <v>15</v>
      </c>
      <c r="AD4" s="20" t="s">
        <v>30</v>
      </c>
      <c r="AE4" s="19" t="s">
        <v>4</v>
      </c>
      <c r="AF4" s="1" t="s">
        <v>6</v>
      </c>
      <c r="AG4" s="20" t="s">
        <v>30</v>
      </c>
      <c r="AH4" s="99" t="s">
        <v>31</v>
      </c>
      <c r="AI4" s="169"/>
      <c r="AJ4" s="197"/>
      <c r="AK4" s="27"/>
      <c r="AL4" s="28"/>
      <c r="AM4" s="16"/>
      <c r="AN4" s="16" t="s">
        <v>10</v>
      </c>
      <c r="AO4" s="16"/>
      <c r="AP4" s="176"/>
      <c r="AQ4" s="109" t="s">
        <v>78</v>
      </c>
      <c r="AR4" s="109" t="s">
        <v>79</v>
      </c>
      <c r="AS4" s="110" t="s">
        <v>82</v>
      </c>
    </row>
    <row r="5" spans="1:50" ht="11.25" customHeight="1" x14ac:dyDescent="0.4">
      <c r="A5" s="189">
        <v>1</v>
      </c>
      <c r="B5" s="111">
        <v>1</v>
      </c>
      <c r="C5" s="112"/>
      <c r="D5" s="111"/>
      <c r="E5" s="111"/>
      <c r="F5" s="112"/>
      <c r="G5" s="113"/>
      <c r="H5" s="127"/>
      <c r="I5" s="128"/>
      <c r="J5" s="129"/>
      <c r="K5" s="127"/>
      <c r="L5" s="130"/>
      <c r="M5" s="131"/>
      <c r="N5" s="33">
        <f>ABS(I5-J5)</f>
        <v>0</v>
      </c>
      <c r="O5" s="33" t="str">
        <f t="shared" ref="O5:O36" si="0">_xlfn.SWITCH($H5,$AV$7,$AW$7,$AV$8,$AW$8,$AV$9,$AW$9,$AV$10,$AW$10,$AV$11,$AW$11,$AV$12,$AW$12,$AV$13,$AW$13,$AV$14,$AW$14,$AV$15,$AW$15,"0.0")</f>
        <v>0.0</v>
      </c>
      <c r="P5" s="34" t="str">
        <f>_xlfn.SWITCH($F5,"ー",0.5,"■",0.8,"ー[下屋]",0.5,"■[下屋]",0.8,"0")</f>
        <v>0</v>
      </c>
      <c r="Q5" s="33">
        <f>ABS(L5-M5)</f>
        <v>0</v>
      </c>
      <c r="R5" s="33" t="str">
        <f t="shared" ref="R5:R36" si="1">_xlfn.SWITCH($K5,$AV$7,$AW$7,$AV$8,$AW$8,$AV$9,$AW$9,$AV$10,$AW$10,$AV$11,$AW$11,$AV$12,$AW$12,$AV$13,$AW$13,$AV$14,$AW$14,$AV$15,$AW$15,"0.0")</f>
        <v>0.0</v>
      </c>
      <c r="S5" s="34" t="str">
        <f>_xlfn.SWITCH($G5,"ー",0.5,"■",0.8,"0")</f>
        <v>0</v>
      </c>
      <c r="T5" s="33" t="str">
        <f>_xlfn.SWITCH($F5,"ー",1.6,"■",1,"ー[下屋]",0.6,"■[下屋]",0.4,"0")</f>
        <v>0</v>
      </c>
      <c r="U5" s="36">
        <f>((($N5+$O5)*$P5)+(($Q5+$R5)*$S5)-$T5)</f>
        <v>0</v>
      </c>
      <c r="V5" s="131"/>
      <c r="W5" s="128"/>
      <c r="X5" s="129"/>
      <c r="Y5" s="127"/>
      <c r="Z5" s="130"/>
      <c r="AA5" s="131"/>
      <c r="AB5" s="33">
        <f>ABS(W5-X5)</f>
        <v>0</v>
      </c>
      <c r="AC5" s="33" t="str">
        <f t="shared" ref="AC5:AC36" si="2">_xlfn.SWITCH($V5,$AV$7,$AW$7,$AV$8,$AW$8,$AV$9,$AW$9,$AV$10,$AW$10,$AV$11,$AW$11,$AV$12,$AW$12,$AV$13,$AW$13,$AV$14,$AW$14,$AV$15,$AW$15,"0.0")</f>
        <v>0.0</v>
      </c>
      <c r="AD5" s="34" t="str">
        <f>_xlfn.SWITCH($F5,"ー",0.5,"■",0.8,"ー[下屋]",0.5,"■[下屋]",0.8,"0")</f>
        <v>0</v>
      </c>
      <c r="AE5" s="33">
        <f>ABS(Z5-AA5)</f>
        <v>0</v>
      </c>
      <c r="AF5" s="33" t="str">
        <f t="shared" ref="AF5:AF36" si="3">_xlfn.SWITCH($Y5,$AV$7,$AW$7,$AV$8,$AW$8,$AV$9,$AW$9,$AV$10,$AW$10,$AV$11,$AW$11,$AV$12,$AW$12,$AV$13,$AW$13,$AV$14,$AW$14,$AV$15,$AW$15,"0.0")</f>
        <v>0.0</v>
      </c>
      <c r="AG5" s="34" t="str">
        <f>_xlfn.SWITCH($G5,"ー",0.5,"■",0.8,"0")</f>
        <v>0</v>
      </c>
      <c r="AH5" s="100" t="str">
        <f>_xlfn.SWITCH($F5,"ー",1.6,"■",1,"ー[下屋]",0.6,"■[下屋]",0.4,"0")</f>
        <v>0</v>
      </c>
      <c r="AI5" s="38">
        <f>((($AB5+$AC5)*$AD5)+(($AE5+$AF5)*$AG5)-$AH5)</f>
        <v>0</v>
      </c>
      <c r="AJ5" s="38">
        <f>IF($U5&gt;$AI5,$U5,$AI5)</f>
        <v>0</v>
      </c>
      <c r="AK5" s="39" t="str">
        <f>_xlfn.SWITCH(C5,"〇","不要",_xlfn.IFS($AS5&lt;=0,"〈い〉",$AS5&lt;=0.65,"〈ろ〉",$AS5&lt;=1,"〈は〉",$AS5&lt;=1.4,"〈に〉",$AS5&lt;=1.6,"〈ほ〉",$AS5&lt;=1.8,"〈へ〉",$AS5&lt;=2.8,"〈と〉",$AS5&lt;=3.7,"〈ち〉",$AS5&lt;=4.7,"〈り〉",$AS5&lt;=5.6,"〈ぬ〉",TRUE,"N×5.3"))</f>
        <v>〈い〉</v>
      </c>
      <c r="AL5" s="3" t="str">
        <f>_xlfn.IFS($AS5&lt;=0,"〈い〉",$AS5&lt;=0.65,"〈ろ〉",$AS5&lt;=1,"〈は〉",$AS5&lt;=1.4,"〈に〉",$AS5&lt;=1.6,"〈ほ〉",$AS5&lt;=1.8,"〈へ〉",$AS5&lt;=2.8,"〈と〉",$AS5&lt;=3.7,"〈ち〉",$AS5&lt;=4.7,"〈り〉",$AS5&lt;=5.6,"〈ぬ〉",TRUE,"N×5.3")</f>
        <v>〈い〉</v>
      </c>
      <c r="AM5" s="40" t="s">
        <v>21</v>
      </c>
      <c r="AN5" s="123"/>
      <c r="AO5" s="40" t="str">
        <f t="shared" ref="AO5:AO36" si="4">IF(AND($C5&lt;&gt;"〇",$AR5&gt;$AQ5),"＃","")</f>
        <v/>
      </c>
      <c r="AP5" s="176"/>
      <c r="AQ5" s="102">
        <f>IF($AJ5&lt;=0,0,$AJ5)</f>
        <v>0</v>
      </c>
      <c r="AR5" s="102">
        <f>IF('Sheet-F2'!$AJ5&lt;=0,0,'Sheet-F2'!$AJ5)</f>
        <v>0</v>
      </c>
      <c r="AS5" s="102">
        <f>IF($AR5&gt;$AQ5,$AR5,$AQ5)</f>
        <v>0</v>
      </c>
    </row>
    <row r="6" spans="1:50" ht="11.25" customHeight="1" thickBot="1" x14ac:dyDescent="0.45">
      <c r="A6" s="190"/>
      <c r="B6" s="114">
        <v>2</v>
      </c>
      <c r="C6" s="115"/>
      <c r="D6" s="114"/>
      <c r="E6" s="114"/>
      <c r="F6" s="115"/>
      <c r="G6" s="116"/>
      <c r="H6" s="132"/>
      <c r="I6" s="133"/>
      <c r="J6" s="134"/>
      <c r="K6" s="132"/>
      <c r="L6" s="135"/>
      <c r="M6" s="136"/>
      <c r="N6" s="48">
        <f t="shared" ref="N6:N64" si="5">ABS(I6-J6)</f>
        <v>0</v>
      </c>
      <c r="O6" s="48" t="str">
        <f t="shared" si="0"/>
        <v>0.0</v>
      </c>
      <c r="P6" s="49" t="str">
        <f t="shared" ref="P6:P64" si="6">_xlfn.SWITCH($F6,"ー",0.5,"■",0.8,"ー[下屋]",0.5,"■[下屋]",0.8,"0")</f>
        <v>0</v>
      </c>
      <c r="Q6" s="48">
        <f t="shared" ref="Q6:Q64" si="7">ABS(L6-M6)</f>
        <v>0</v>
      </c>
      <c r="R6" s="48" t="str">
        <f t="shared" si="1"/>
        <v>0.0</v>
      </c>
      <c r="S6" s="49" t="str">
        <f t="shared" ref="S6:S64" si="8">_xlfn.SWITCH($G6,"ー",0.5,"■",0.8,"0")</f>
        <v>0</v>
      </c>
      <c r="T6" s="48" t="str">
        <f t="shared" ref="T6:T64" si="9">_xlfn.SWITCH($F6,"ー",1.6,"■",1,"ー[下屋]",0.6,"■[下屋]",0.4,"0")</f>
        <v>0</v>
      </c>
      <c r="U6" s="52">
        <f t="shared" ref="U6:U64" si="10">((($N6+$O6)*$P6)+(($Q6+$R6)*$S6)-$T6)</f>
        <v>0</v>
      </c>
      <c r="V6" s="136"/>
      <c r="W6" s="133"/>
      <c r="X6" s="134"/>
      <c r="Y6" s="132"/>
      <c r="Z6" s="135"/>
      <c r="AA6" s="136"/>
      <c r="AB6" s="48">
        <f>ABS(W6-X6)</f>
        <v>0</v>
      </c>
      <c r="AC6" s="48" t="str">
        <f t="shared" si="2"/>
        <v>0.0</v>
      </c>
      <c r="AD6" s="49" t="str">
        <f t="shared" ref="AD6:AD64" si="11">_xlfn.SWITCH($F6,"ー",0.5,"■",0.8,"ー[下屋]",0.5,"■[下屋]",0.8,"0")</f>
        <v>0</v>
      </c>
      <c r="AE6" s="48">
        <f t="shared" ref="AE6:AE64" si="12">ABS(Z6-AA6)</f>
        <v>0</v>
      </c>
      <c r="AF6" s="48" t="str">
        <f t="shared" si="3"/>
        <v>0.0</v>
      </c>
      <c r="AG6" s="49" t="str">
        <f t="shared" ref="AG6:AG64" si="13">_xlfn.SWITCH($G6,"ー",0.5,"■",0.8,"0")</f>
        <v>0</v>
      </c>
      <c r="AH6" s="47" t="str">
        <f t="shared" ref="AH6:AH64" si="14">_xlfn.SWITCH($F6,"ー",1.6,"■",1,"ー[下屋]",0.6,"■[下屋]",0.4,"0")</f>
        <v>0</v>
      </c>
      <c r="AI6" s="54">
        <f t="shared" ref="AI6:AI64" si="15">((($AB6+$AC6)*$AD6)+(($AE6+$AF6)*$AG6)-$AH6)</f>
        <v>0</v>
      </c>
      <c r="AJ6" s="55">
        <f t="shared" ref="AJ6:AJ64" si="16">IF($U6&gt;$AI6,$U6,$AI6)</f>
        <v>0</v>
      </c>
      <c r="AK6" s="56" t="str">
        <f t="shared" ref="AK6:AK64" si="17">_xlfn.SWITCH(C6,"〇","不要",_xlfn.IFS($AS6&lt;=0,"〈い〉",$AS6&lt;=0.65,"〈ろ〉",$AS6&lt;=1,"〈は〉",$AS6&lt;=1.4,"〈に〉",$AS6&lt;=1.6,"〈ほ〉",$AS6&lt;=1.8,"〈へ〉",$AS6&lt;=2.8,"〈と〉",$AS6&lt;=3.7,"〈ち〉",$AS6&lt;=4.7,"〈り〉",$AS6&lt;=5.6,"〈ぬ〉",TRUE,"N×5.3"))</f>
        <v>〈い〉</v>
      </c>
      <c r="AL6" s="42" t="str">
        <f t="shared" ref="AL6:AL38" si="18">_xlfn.IFS($AS6&lt;=0,"〈い〉",$AS6&lt;=0.65,"〈ろ〉",$AS6&lt;=1,"〈は〉",$AS6&lt;=1.4,"〈に〉",$AS6&lt;=1.6,"〈ほ〉",$AS6&lt;=1.8,"〈へ〉",$AS6&lt;=2.8,"〈と〉",$AS6&lt;=3.7,"〈ち〉",$AS6&lt;=4.7,"〈り〉",$AS6&lt;=5.6,"〈ぬ〉",TRUE,"N×5.3")</f>
        <v>〈い〉</v>
      </c>
      <c r="AM6" s="57" t="s">
        <v>75</v>
      </c>
      <c r="AN6" s="124"/>
      <c r="AO6" s="57" t="str">
        <f t="shared" si="4"/>
        <v/>
      </c>
      <c r="AP6" s="176"/>
      <c r="AQ6" s="102">
        <f t="shared" ref="AQ6:AQ64" si="19">IF($AJ6&lt;=0,0,$AJ6)</f>
        <v>0</v>
      </c>
      <c r="AR6" s="102">
        <f>IF('Sheet-F2'!$AJ6&lt;=0,0,'Sheet-F2'!$AJ6)</f>
        <v>0</v>
      </c>
      <c r="AS6" s="102">
        <f t="shared" ref="AS6:AS64" si="20">IF($AR6&gt;$AQ6,$AR6,$AQ6)</f>
        <v>0</v>
      </c>
      <c r="AU6" s="58" t="s">
        <v>38</v>
      </c>
      <c r="AV6" s="58" t="s">
        <v>37</v>
      </c>
      <c r="AW6" s="58" t="s">
        <v>48</v>
      </c>
      <c r="AX6" s="59"/>
    </row>
    <row r="7" spans="1:50" ht="11.25" customHeight="1" thickTop="1" x14ac:dyDescent="0.4">
      <c r="A7" s="190"/>
      <c r="B7" s="117">
        <v>3</v>
      </c>
      <c r="C7" s="118"/>
      <c r="D7" s="117"/>
      <c r="E7" s="117"/>
      <c r="F7" s="118"/>
      <c r="G7" s="119"/>
      <c r="H7" s="137"/>
      <c r="I7" s="138"/>
      <c r="J7" s="139"/>
      <c r="K7" s="137"/>
      <c r="L7" s="140"/>
      <c r="M7" s="141"/>
      <c r="N7" s="41">
        <f t="shared" si="5"/>
        <v>0</v>
      </c>
      <c r="O7" s="41" t="str">
        <f t="shared" si="0"/>
        <v>0.0</v>
      </c>
      <c r="P7" s="65" t="str">
        <f t="shared" si="6"/>
        <v>0</v>
      </c>
      <c r="Q7" s="41">
        <f t="shared" si="7"/>
        <v>0</v>
      </c>
      <c r="R7" s="41" t="str">
        <f t="shared" si="1"/>
        <v>0.0</v>
      </c>
      <c r="S7" s="65" t="str">
        <f t="shared" si="8"/>
        <v>0</v>
      </c>
      <c r="T7" s="41" t="str">
        <f t="shared" si="9"/>
        <v>0</v>
      </c>
      <c r="U7" s="67">
        <f t="shared" si="10"/>
        <v>0</v>
      </c>
      <c r="V7" s="141"/>
      <c r="W7" s="138"/>
      <c r="X7" s="139"/>
      <c r="Y7" s="137"/>
      <c r="Z7" s="140"/>
      <c r="AA7" s="141"/>
      <c r="AB7" s="41">
        <f t="shared" ref="AB7:AB64" si="21">ABS(W7-X7)</f>
        <v>0</v>
      </c>
      <c r="AC7" s="41" t="str">
        <f t="shared" si="2"/>
        <v>0.0</v>
      </c>
      <c r="AD7" s="65" t="str">
        <f t="shared" si="11"/>
        <v>0</v>
      </c>
      <c r="AE7" s="41">
        <f t="shared" si="12"/>
        <v>0</v>
      </c>
      <c r="AF7" s="41" t="str">
        <f t="shared" si="3"/>
        <v>0.0</v>
      </c>
      <c r="AG7" s="65" t="str">
        <f t="shared" si="13"/>
        <v>0</v>
      </c>
      <c r="AH7" s="101" t="str">
        <f t="shared" si="14"/>
        <v>0</v>
      </c>
      <c r="AI7" s="69">
        <f t="shared" si="15"/>
        <v>0</v>
      </c>
      <c r="AJ7" s="69">
        <f t="shared" si="16"/>
        <v>0</v>
      </c>
      <c r="AK7" s="14" t="str">
        <f t="shared" si="17"/>
        <v>〈い〉</v>
      </c>
      <c r="AL7" s="8" t="str">
        <f t="shared" si="18"/>
        <v>〈い〉</v>
      </c>
      <c r="AM7" s="70" t="s">
        <v>75</v>
      </c>
      <c r="AN7" s="125"/>
      <c r="AO7" s="70" t="str">
        <f t="shared" si="4"/>
        <v/>
      </c>
      <c r="AP7" s="176"/>
      <c r="AQ7" s="102">
        <f t="shared" si="19"/>
        <v>0</v>
      </c>
      <c r="AR7" s="102">
        <f>IF('Sheet-F2'!$AJ7&lt;=0,0,'Sheet-F2'!$AJ7)</f>
        <v>0</v>
      </c>
      <c r="AS7" s="102">
        <f t="shared" si="20"/>
        <v>0</v>
      </c>
      <c r="AU7" s="71">
        <v>1</v>
      </c>
      <c r="AV7" s="71" t="s">
        <v>39</v>
      </c>
      <c r="AW7" s="72">
        <v>0.5</v>
      </c>
      <c r="AX7" s="59"/>
    </row>
    <row r="8" spans="1:50" ht="11.25" customHeight="1" x14ac:dyDescent="0.4">
      <c r="A8" s="190"/>
      <c r="B8" s="114">
        <v>4</v>
      </c>
      <c r="C8" s="115"/>
      <c r="D8" s="114"/>
      <c r="E8" s="114"/>
      <c r="F8" s="115"/>
      <c r="G8" s="116"/>
      <c r="H8" s="132"/>
      <c r="I8" s="133"/>
      <c r="J8" s="134"/>
      <c r="K8" s="132"/>
      <c r="L8" s="135"/>
      <c r="M8" s="136"/>
      <c r="N8" s="48">
        <f t="shared" si="5"/>
        <v>0</v>
      </c>
      <c r="O8" s="48" t="str">
        <f t="shared" si="0"/>
        <v>0.0</v>
      </c>
      <c r="P8" s="49" t="str">
        <f t="shared" si="6"/>
        <v>0</v>
      </c>
      <c r="Q8" s="48">
        <f t="shared" si="7"/>
        <v>0</v>
      </c>
      <c r="R8" s="48" t="str">
        <f t="shared" si="1"/>
        <v>0.0</v>
      </c>
      <c r="S8" s="49" t="str">
        <f t="shared" si="8"/>
        <v>0</v>
      </c>
      <c r="T8" s="48" t="str">
        <f t="shared" si="9"/>
        <v>0</v>
      </c>
      <c r="U8" s="52">
        <f t="shared" si="10"/>
        <v>0</v>
      </c>
      <c r="V8" s="136"/>
      <c r="W8" s="133"/>
      <c r="X8" s="134"/>
      <c r="Y8" s="132"/>
      <c r="Z8" s="135"/>
      <c r="AA8" s="136"/>
      <c r="AB8" s="48">
        <f t="shared" si="21"/>
        <v>0</v>
      </c>
      <c r="AC8" s="48" t="str">
        <f t="shared" si="2"/>
        <v>0.0</v>
      </c>
      <c r="AD8" s="49" t="str">
        <f t="shared" si="11"/>
        <v>0</v>
      </c>
      <c r="AE8" s="48">
        <f t="shared" si="12"/>
        <v>0</v>
      </c>
      <c r="AF8" s="48" t="str">
        <f t="shared" si="3"/>
        <v>0.0</v>
      </c>
      <c r="AG8" s="49" t="str">
        <f t="shared" si="13"/>
        <v>0</v>
      </c>
      <c r="AH8" s="47" t="str">
        <f t="shared" si="14"/>
        <v>0</v>
      </c>
      <c r="AI8" s="54">
        <f t="shared" si="15"/>
        <v>0</v>
      </c>
      <c r="AJ8" s="55">
        <f t="shared" si="16"/>
        <v>0</v>
      </c>
      <c r="AK8" s="56" t="str">
        <f t="shared" si="17"/>
        <v>〈い〉</v>
      </c>
      <c r="AL8" s="42" t="str">
        <f t="shared" si="18"/>
        <v>〈い〉</v>
      </c>
      <c r="AM8" s="57" t="s">
        <v>75</v>
      </c>
      <c r="AN8" s="124"/>
      <c r="AO8" s="57" t="str">
        <f t="shared" si="4"/>
        <v/>
      </c>
      <c r="AP8" s="176"/>
      <c r="AQ8" s="102">
        <f t="shared" si="19"/>
        <v>0</v>
      </c>
      <c r="AR8" s="102">
        <f>IF('Sheet-F2'!$AJ8&lt;=0,0,'Sheet-F2'!$AJ8)</f>
        <v>0</v>
      </c>
      <c r="AS8" s="102">
        <f t="shared" si="20"/>
        <v>0</v>
      </c>
      <c r="AU8" s="73">
        <v>2</v>
      </c>
      <c r="AV8" s="73" t="s">
        <v>40</v>
      </c>
      <c r="AW8" s="74">
        <v>-0.5</v>
      </c>
      <c r="AX8" s="59"/>
    </row>
    <row r="9" spans="1:50" ht="11.25" customHeight="1" x14ac:dyDescent="0.4">
      <c r="A9" s="190"/>
      <c r="B9" s="117">
        <v>5</v>
      </c>
      <c r="C9" s="118"/>
      <c r="D9" s="117"/>
      <c r="E9" s="117"/>
      <c r="F9" s="118"/>
      <c r="G9" s="119"/>
      <c r="H9" s="137"/>
      <c r="I9" s="138"/>
      <c r="J9" s="139"/>
      <c r="K9" s="137"/>
      <c r="L9" s="140"/>
      <c r="M9" s="141"/>
      <c r="N9" s="41">
        <f t="shared" si="5"/>
        <v>0</v>
      </c>
      <c r="O9" s="41" t="str">
        <f t="shared" si="0"/>
        <v>0.0</v>
      </c>
      <c r="P9" s="65" t="str">
        <f t="shared" si="6"/>
        <v>0</v>
      </c>
      <c r="Q9" s="41">
        <f t="shared" si="7"/>
        <v>0</v>
      </c>
      <c r="R9" s="41" t="str">
        <f t="shared" si="1"/>
        <v>0.0</v>
      </c>
      <c r="S9" s="65" t="str">
        <f t="shared" si="8"/>
        <v>0</v>
      </c>
      <c r="T9" s="41" t="str">
        <f t="shared" si="9"/>
        <v>0</v>
      </c>
      <c r="U9" s="67">
        <f t="shared" si="10"/>
        <v>0</v>
      </c>
      <c r="V9" s="141"/>
      <c r="W9" s="138"/>
      <c r="X9" s="139"/>
      <c r="Y9" s="137"/>
      <c r="Z9" s="140"/>
      <c r="AA9" s="141"/>
      <c r="AB9" s="41">
        <f t="shared" si="21"/>
        <v>0</v>
      </c>
      <c r="AC9" s="41" t="str">
        <f t="shared" si="2"/>
        <v>0.0</v>
      </c>
      <c r="AD9" s="65" t="str">
        <f t="shared" si="11"/>
        <v>0</v>
      </c>
      <c r="AE9" s="41">
        <f t="shared" si="12"/>
        <v>0</v>
      </c>
      <c r="AF9" s="41" t="str">
        <f t="shared" si="3"/>
        <v>0.0</v>
      </c>
      <c r="AG9" s="65" t="str">
        <f t="shared" si="13"/>
        <v>0</v>
      </c>
      <c r="AH9" s="101" t="str">
        <f t="shared" si="14"/>
        <v>0</v>
      </c>
      <c r="AI9" s="69">
        <f t="shared" si="15"/>
        <v>0</v>
      </c>
      <c r="AJ9" s="69">
        <f t="shared" si="16"/>
        <v>0</v>
      </c>
      <c r="AK9" s="14" t="str">
        <f t="shared" si="17"/>
        <v>〈い〉</v>
      </c>
      <c r="AL9" s="8" t="str">
        <f t="shared" si="18"/>
        <v>〈い〉</v>
      </c>
      <c r="AM9" s="70" t="s">
        <v>75</v>
      </c>
      <c r="AN9" s="125"/>
      <c r="AO9" s="70" t="str">
        <f t="shared" si="4"/>
        <v/>
      </c>
      <c r="AP9" s="176"/>
      <c r="AQ9" s="102">
        <f t="shared" si="19"/>
        <v>0</v>
      </c>
      <c r="AR9" s="102">
        <f>IF('Sheet-F2'!$AJ9&lt;=0,0,'Sheet-F2'!$AJ9)</f>
        <v>0</v>
      </c>
      <c r="AS9" s="102">
        <f t="shared" si="20"/>
        <v>0</v>
      </c>
      <c r="AU9" s="73">
        <v>3</v>
      </c>
      <c r="AV9" s="73" t="s">
        <v>41</v>
      </c>
      <c r="AW9" s="74">
        <v>0</v>
      </c>
      <c r="AX9" s="59"/>
    </row>
    <row r="10" spans="1:50" ht="11.25" customHeight="1" x14ac:dyDescent="0.4">
      <c r="A10" s="190"/>
      <c r="B10" s="114">
        <v>6</v>
      </c>
      <c r="C10" s="115"/>
      <c r="D10" s="114"/>
      <c r="E10" s="114"/>
      <c r="F10" s="115"/>
      <c r="G10" s="116"/>
      <c r="H10" s="132"/>
      <c r="I10" s="133"/>
      <c r="J10" s="134"/>
      <c r="K10" s="132"/>
      <c r="L10" s="135"/>
      <c r="M10" s="136"/>
      <c r="N10" s="48">
        <f t="shared" si="5"/>
        <v>0</v>
      </c>
      <c r="O10" s="48" t="str">
        <f t="shared" si="0"/>
        <v>0.0</v>
      </c>
      <c r="P10" s="49" t="str">
        <f t="shared" si="6"/>
        <v>0</v>
      </c>
      <c r="Q10" s="48">
        <f t="shared" si="7"/>
        <v>0</v>
      </c>
      <c r="R10" s="48" t="str">
        <f t="shared" si="1"/>
        <v>0.0</v>
      </c>
      <c r="S10" s="49" t="str">
        <f t="shared" si="8"/>
        <v>0</v>
      </c>
      <c r="T10" s="48" t="str">
        <f t="shared" si="9"/>
        <v>0</v>
      </c>
      <c r="U10" s="52">
        <f t="shared" si="10"/>
        <v>0</v>
      </c>
      <c r="V10" s="136"/>
      <c r="W10" s="133"/>
      <c r="X10" s="134"/>
      <c r="Y10" s="132"/>
      <c r="Z10" s="135"/>
      <c r="AA10" s="136"/>
      <c r="AB10" s="48">
        <f t="shared" si="21"/>
        <v>0</v>
      </c>
      <c r="AC10" s="48" t="str">
        <f t="shared" si="2"/>
        <v>0.0</v>
      </c>
      <c r="AD10" s="49" t="str">
        <f t="shared" si="11"/>
        <v>0</v>
      </c>
      <c r="AE10" s="48">
        <f t="shared" si="12"/>
        <v>0</v>
      </c>
      <c r="AF10" s="48" t="str">
        <f t="shared" si="3"/>
        <v>0.0</v>
      </c>
      <c r="AG10" s="49" t="str">
        <f t="shared" si="13"/>
        <v>0</v>
      </c>
      <c r="AH10" s="47" t="str">
        <f t="shared" si="14"/>
        <v>0</v>
      </c>
      <c r="AI10" s="54">
        <f t="shared" si="15"/>
        <v>0</v>
      </c>
      <c r="AJ10" s="55">
        <f t="shared" si="16"/>
        <v>0</v>
      </c>
      <c r="AK10" s="56" t="str">
        <f t="shared" si="17"/>
        <v>〈い〉</v>
      </c>
      <c r="AL10" s="42" t="str">
        <f>_xlfn.IFS($AS10&lt;=0,"〈い〉",$AS10&lt;=0.65,"〈ろ〉",$AS10&lt;=1,"〈は〉",$AS10&lt;=1.4,"〈に〉",$AS10&lt;=1.6,"〈ほ〉",$AS10&lt;=1.8,"〈へ〉",$AS10&lt;=2.8,"〈と〉",$AS10&lt;=3.7,"〈ち〉",$AS10&lt;=4.7,"〈り〉",$AS10&lt;=5.6,"〈ぬ〉",TRUE,"N×5.3")</f>
        <v>〈い〉</v>
      </c>
      <c r="AM10" s="57" t="s">
        <v>75</v>
      </c>
      <c r="AN10" s="124"/>
      <c r="AO10" s="57" t="str">
        <f t="shared" si="4"/>
        <v/>
      </c>
      <c r="AP10" s="176"/>
      <c r="AQ10" s="102">
        <f t="shared" si="19"/>
        <v>0</v>
      </c>
      <c r="AR10" s="102">
        <f>IF('Sheet-F2'!$AJ10&lt;=0,0,'Sheet-F2'!$AJ10)</f>
        <v>0</v>
      </c>
      <c r="AS10" s="102">
        <f t="shared" si="20"/>
        <v>0</v>
      </c>
      <c r="AU10" s="73">
        <v>4</v>
      </c>
      <c r="AV10" s="73" t="s">
        <v>42</v>
      </c>
      <c r="AW10" s="74">
        <v>1</v>
      </c>
      <c r="AX10" s="59"/>
    </row>
    <row r="11" spans="1:50" ht="11.25" customHeight="1" x14ac:dyDescent="0.4">
      <c r="A11" s="190"/>
      <c r="B11" s="117">
        <v>7</v>
      </c>
      <c r="C11" s="118"/>
      <c r="D11" s="117"/>
      <c r="E11" s="117"/>
      <c r="F11" s="118"/>
      <c r="G11" s="119"/>
      <c r="H11" s="137"/>
      <c r="I11" s="138"/>
      <c r="J11" s="139"/>
      <c r="K11" s="137"/>
      <c r="L11" s="140"/>
      <c r="M11" s="141"/>
      <c r="N11" s="41">
        <f t="shared" si="5"/>
        <v>0</v>
      </c>
      <c r="O11" s="41" t="str">
        <f t="shared" si="0"/>
        <v>0.0</v>
      </c>
      <c r="P11" s="65" t="str">
        <f t="shared" si="6"/>
        <v>0</v>
      </c>
      <c r="Q11" s="41">
        <f t="shared" si="7"/>
        <v>0</v>
      </c>
      <c r="R11" s="41" t="str">
        <f t="shared" si="1"/>
        <v>0.0</v>
      </c>
      <c r="S11" s="65" t="str">
        <f t="shared" si="8"/>
        <v>0</v>
      </c>
      <c r="T11" s="41" t="str">
        <f t="shared" si="9"/>
        <v>0</v>
      </c>
      <c r="U11" s="67">
        <f t="shared" si="10"/>
        <v>0</v>
      </c>
      <c r="V11" s="141"/>
      <c r="W11" s="138"/>
      <c r="X11" s="139"/>
      <c r="Y11" s="137"/>
      <c r="Z11" s="140"/>
      <c r="AA11" s="141"/>
      <c r="AB11" s="41">
        <f t="shared" si="21"/>
        <v>0</v>
      </c>
      <c r="AC11" s="41" t="str">
        <f t="shared" si="2"/>
        <v>0.0</v>
      </c>
      <c r="AD11" s="65" t="str">
        <f t="shared" si="11"/>
        <v>0</v>
      </c>
      <c r="AE11" s="41">
        <f t="shared" si="12"/>
        <v>0</v>
      </c>
      <c r="AF11" s="41" t="str">
        <f t="shared" si="3"/>
        <v>0.0</v>
      </c>
      <c r="AG11" s="65" t="str">
        <f t="shared" si="13"/>
        <v>0</v>
      </c>
      <c r="AH11" s="101" t="str">
        <f t="shared" si="14"/>
        <v>0</v>
      </c>
      <c r="AI11" s="69">
        <f t="shared" si="15"/>
        <v>0</v>
      </c>
      <c r="AJ11" s="69">
        <f t="shared" si="16"/>
        <v>0</v>
      </c>
      <c r="AK11" s="14" t="str">
        <f t="shared" si="17"/>
        <v>〈い〉</v>
      </c>
      <c r="AL11" s="8" t="str">
        <f t="shared" si="18"/>
        <v>〈い〉</v>
      </c>
      <c r="AM11" s="70" t="s">
        <v>75</v>
      </c>
      <c r="AN11" s="125"/>
      <c r="AO11" s="70" t="str">
        <f t="shared" si="4"/>
        <v/>
      </c>
      <c r="AP11" s="176"/>
      <c r="AQ11" s="102">
        <f t="shared" si="19"/>
        <v>0</v>
      </c>
      <c r="AR11" s="102">
        <f>IF('Sheet-F2'!$AJ11&lt;=0,0,'Sheet-F2'!$AJ11)</f>
        <v>0</v>
      </c>
      <c r="AS11" s="102">
        <f t="shared" si="20"/>
        <v>0</v>
      </c>
      <c r="AU11" s="73">
        <v>5</v>
      </c>
      <c r="AV11" s="73" t="s">
        <v>43</v>
      </c>
      <c r="AW11" s="74">
        <v>1</v>
      </c>
    </row>
    <row r="12" spans="1:50" ht="11.25" customHeight="1" x14ac:dyDescent="0.4">
      <c r="A12" s="190"/>
      <c r="B12" s="114">
        <v>8</v>
      </c>
      <c r="C12" s="115"/>
      <c r="D12" s="114"/>
      <c r="E12" s="114"/>
      <c r="F12" s="115"/>
      <c r="G12" s="116"/>
      <c r="H12" s="132"/>
      <c r="I12" s="133"/>
      <c r="J12" s="134"/>
      <c r="K12" s="132"/>
      <c r="L12" s="135"/>
      <c r="M12" s="136"/>
      <c r="N12" s="48">
        <f t="shared" si="5"/>
        <v>0</v>
      </c>
      <c r="O12" s="48" t="str">
        <f t="shared" si="0"/>
        <v>0.0</v>
      </c>
      <c r="P12" s="49" t="str">
        <f t="shared" si="6"/>
        <v>0</v>
      </c>
      <c r="Q12" s="48">
        <f t="shared" si="7"/>
        <v>0</v>
      </c>
      <c r="R12" s="48" t="str">
        <f t="shared" si="1"/>
        <v>0.0</v>
      </c>
      <c r="S12" s="49" t="str">
        <f t="shared" si="8"/>
        <v>0</v>
      </c>
      <c r="T12" s="48" t="str">
        <f t="shared" si="9"/>
        <v>0</v>
      </c>
      <c r="U12" s="52">
        <f t="shared" si="10"/>
        <v>0</v>
      </c>
      <c r="V12" s="136"/>
      <c r="W12" s="133"/>
      <c r="X12" s="134"/>
      <c r="Y12" s="132"/>
      <c r="Z12" s="135"/>
      <c r="AA12" s="136"/>
      <c r="AB12" s="48">
        <f t="shared" si="21"/>
        <v>0</v>
      </c>
      <c r="AC12" s="48" t="str">
        <f t="shared" si="2"/>
        <v>0.0</v>
      </c>
      <c r="AD12" s="49" t="str">
        <f t="shared" si="11"/>
        <v>0</v>
      </c>
      <c r="AE12" s="48">
        <f t="shared" si="12"/>
        <v>0</v>
      </c>
      <c r="AF12" s="48" t="str">
        <f t="shared" si="3"/>
        <v>0.0</v>
      </c>
      <c r="AG12" s="49" t="str">
        <f t="shared" si="13"/>
        <v>0</v>
      </c>
      <c r="AH12" s="47" t="str">
        <f t="shared" si="14"/>
        <v>0</v>
      </c>
      <c r="AI12" s="54">
        <f t="shared" si="15"/>
        <v>0</v>
      </c>
      <c r="AJ12" s="55">
        <f t="shared" si="16"/>
        <v>0</v>
      </c>
      <c r="AK12" s="56" t="str">
        <f t="shared" si="17"/>
        <v>〈い〉</v>
      </c>
      <c r="AL12" s="42" t="str">
        <f>_xlfn.IFS($AS12&lt;=0,"〈い〉",$AS12&lt;=0.65,"〈ろ〉",$AS12&lt;=1,"〈は〉",$AS12&lt;=1.4,"〈に〉",$AS12&lt;=1.6,"〈ほ〉",$AS12&lt;=1.8,"〈へ〉",$AS12&lt;=2.8,"〈と〉",$AS12&lt;=3.7,"〈ち〉",$AS12&lt;=4.7,"〈り〉",$AS12&lt;=5.6,"〈ぬ〉",TRUE,"N×5.3")</f>
        <v>〈い〉</v>
      </c>
      <c r="AM12" s="57" t="s">
        <v>75</v>
      </c>
      <c r="AN12" s="124"/>
      <c r="AO12" s="57" t="str">
        <f t="shared" si="4"/>
        <v/>
      </c>
      <c r="AP12" s="176"/>
      <c r="AQ12" s="102">
        <f t="shared" si="19"/>
        <v>0</v>
      </c>
      <c r="AR12" s="102">
        <f>IF('Sheet-F2'!$AJ12&lt;=0,0,'Sheet-F2'!$AJ12)</f>
        <v>0</v>
      </c>
      <c r="AS12" s="102">
        <f>IF($AR12&gt;$AQ12,$AR12,$AQ12)</f>
        <v>0</v>
      </c>
      <c r="AU12" s="73">
        <v>6</v>
      </c>
      <c r="AV12" s="73" t="s">
        <v>44</v>
      </c>
      <c r="AW12" s="74">
        <v>0</v>
      </c>
    </row>
    <row r="13" spans="1:50" ht="11.25" customHeight="1" x14ac:dyDescent="0.4">
      <c r="A13" s="190"/>
      <c r="B13" s="117">
        <v>9</v>
      </c>
      <c r="C13" s="118"/>
      <c r="D13" s="117"/>
      <c r="E13" s="117"/>
      <c r="F13" s="118"/>
      <c r="G13" s="119"/>
      <c r="H13" s="137"/>
      <c r="I13" s="138"/>
      <c r="J13" s="139"/>
      <c r="K13" s="137"/>
      <c r="L13" s="140"/>
      <c r="M13" s="141"/>
      <c r="N13" s="41">
        <f t="shared" si="5"/>
        <v>0</v>
      </c>
      <c r="O13" s="41" t="str">
        <f t="shared" si="0"/>
        <v>0.0</v>
      </c>
      <c r="P13" s="65" t="str">
        <f t="shared" si="6"/>
        <v>0</v>
      </c>
      <c r="Q13" s="41">
        <f t="shared" si="7"/>
        <v>0</v>
      </c>
      <c r="R13" s="41" t="str">
        <f t="shared" si="1"/>
        <v>0.0</v>
      </c>
      <c r="S13" s="65" t="str">
        <f t="shared" si="8"/>
        <v>0</v>
      </c>
      <c r="T13" s="41" t="str">
        <f t="shared" si="9"/>
        <v>0</v>
      </c>
      <c r="U13" s="67">
        <f t="shared" si="10"/>
        <v>0</v>
      </c>
      <c r="V13" s="141"/>
      <c r="W13" s="138"/>
      <c r="X13" s="139"/>
      <c r="Y13" s="137"/>
      <c r="Z13" s="140"/>
      <c r="AA13" s="141"/>
      <c r="AB13" s="41">
        <f t="shared" si="21"/>
        <v>0</v>
      </c>
      <c r="AC13" s="41" t="str">
        <f t="shared" si="2"/>
        <v>0.0</v>
      </c>
      <c r="AD13" s="65" t="str">
        <f t="shared" si="11"/>
        <v>0</v>
      </c>
      <c r="AE13" s="41">
        <f t="shared" si="12"/>
        <v>0</v>
      </c>
      <c r="AF13" s="41" t="str">
        <f t="shared" si="3"/>
        <v>0.0</v>
      </c>
      <c r="AG13" s="65" t="str">
        <f t="shared" si="13"/>
        <v>0</v>
      </c>
      <c r="AH13" s="101" t="str">
        <f t="shared" si="14"/>
        <v>0</v>
      </c>
      <c r="AI13" s="69">
        <f t="shared" si="15"/>
        <v>0</v>
      </c>
      <c r="AJ13" s="69">
        <f t="shared" si="16"/>
        <v>0</v>
      </c>
      <c r="AK13" s="14" t="str">
        <f t="shared" si="17"/>
        <v>〈い〉</v>
      </c>
      <c r="AL13" s="8" t="str">
        <f t="shared" si="18"/>
        <v>〈い〉</v>
      </c>
      <c r="AM13" s="70" t="s">
        <v>75</v>
      </c>
      <c r="AN13" s="125"/>
      <c r="AO13" s="70" t="str">
        <f t="shared" si="4"/>
        <v/>
      </c>
      <c r="AP13" s="176"/>
      <c r="AQ13" s="102">
        <f t="shared" si="19"/>
        <v>0</v>
      </c>
      <c r="AR13" s="102">
        <f>IF('Sheet-F2'!$AJ13&lt;=0,0,'Sheet-F2'!$AJ13)</f>
        <v>0</v>
      </c>
      <c r="AS13" s="102">
        <f t="shared" si="20"/>
        <v>0</v>
      </c>
      <c r="AU13" s="73">
        <v>7</v>
      </c>
      <c r="AV13" s="73" t="s">
        <v>45</v>
      </c>
      <c r="AW13" s="74">
        <v>0.5</v>
      </c>
    </row>
    <row r="14" spans="1:50" ht="11.25" customHeight="1" x14ac:dyDescent="0.4">
      <c r="A14" s="190"/>
      <c r="B14" s="114">
        <v>10</v>
      </c>
      <c r="C14" s="115"/>
      <c r="D14" s="114"/>
      <c r="E14" s="114"/>
      <c r="F14" s="115"/>
      <c r="G14" s="116"/>
      <c r="H14" s="132"/>
      <c r="I14" s="133"/>
      <c r="J14" s="134"/>
      <c r="K14" s="132"/>
      <c r="L14" s="135"/>
      <c r="M14" s="136"/>
      <c r="N14" s="48">
        <f t="shared" si="5"/>
        <v>0</v>
      </c>
      <c r="O14" s="48" t="str">
        <f t="shared" si="0"/>
        <v>0.0</v>
      </c>
      <c r="P14" s="49" t="str">
        <f t="shared" si="6"/>
        <v>0</v>
      </c>
      <c r="Q14" s="48">
        <f t="shared" si="7"/>
        <v>0</v>
      </c>
      <c r="R14" s="48" t="str">
        <f t="shared" si="1"/>
        <v>0.0</v>
      </c>
      <c r="S14" s="49" t="str">
        <f t="shared" si="8"/>
        <v>0</v>
      </c>
      <c r="T14" s="48" t="str">
        <f t="shared" si="9"/>
        <v>0</v>
      </c>
      <c r="U14" s="52">
        <f t="shared" si="10"/>
        <v>0</v>
      </c>
      <c r="V14" s="136"/>
      <c r="W14" s="133"/>
      <c r="X14" s="134"/>
      <c r="Y14" s="132"/>
      <c r="Z14" s="135"/>
      <c r="AA14" s="136"/>
      <c r="AB14" s="48">
        <f t="shared" si="21"/>
        <v>0</v>
      </c>
      <c r="AC14" s="48" t="str">
        <f t="shared" si="2"/>
        <v>0.0</v>
      </c>
      <c r="AD14" s="49" t="str">
        <f t="shared" si="11"/>
        <v>0</v>
      </c>
      <c r="AE14" s="48">
        <f t="shared" si="12"/>
        <v>0</v>
      </c>
      <c r="AF14" s="48" t="str">
        <f t="shared" si="3"/>
        <v>0.0</v>
      </c>
      <c r="AG14" s="49" t="str">
        <f t="shared" si="13"/>
        <v>0</v>
      </c>
      <c r="AH14" s="47" t="str">
        <f t="shared" si="14"/>
        <v>0</v>
      </c>
      <c r="AI14" s="54">
        <f t="shared" si="15"/>
        <v>0</v>
      </c>
      <c r="AJ14" s="55">
        <f t="shared" si="16"/>
        <v>0</v>
      </c>
      <c r="AK14" s="56" t="str">
        <f t="shared" si="17"/>
        <v>〈い〉</v>
      </c>
      <c r="AL14" s="42" t="str">
        <f>_xlfn.IFS($AS14&lt;=0,"〈い〉",$AS14&lt;=0.65,"〈ろ〉",$AS14&lt;=1,"〈は〉",$AS14&lt;=1.4,"〈に〉",$AS14&lt;=1.6,"〈ほ〉",$AS14&lt;=1.8,"〈へ〉",$AS14&lt;=2.8,"〈と〉",$AS14&lt;=3.7,"〈ち〉",$AS14&lt;=4.7,"〈り〉",$AS14&lt;=5.6,"〈ぬ〉",TRUE,"N×5.3")</f>
        <v>〈い〉</v>
      </c>
      <c r="AM14" s="57" t="s">
        <v>75</v>
      </c>
      <c r="AN14" s="124"/>
      <c r="AO14" s="57" t="str">
        <f t="shared" si="4"/>
        <v/>
      </c>
      <c r="AP14" s="176"/>
      <c r="AQ14" s="102">
        <f t="shared" si="19"/>
        <v>0</v>
      </c>
      <c r="AR14" s="102">
        <f>IF('Sheet-F2'!$AJ14&lt;=0,0,'Sheet-F2'!$AJ14)</f>
        <v>0</v>
      </c>
      <c r="AS14" s="102">
        <f t="shared" si="20"/>
        <v>0</v>
      </c>
      <c r="AU14" s="73">
        <v>8</v>
      </c>
      <c r="AV14" s="73" t="s">
        <v>46</v>
      </c>
      <c r="AW14" s="74">
        <v>0</v>
      </c>
    </row>
    <row r="15" spans="1:50" ht="11.25" customHeight="1" thickBot="1" x14ac:dyDescent="0.45">
      <c r="A15" s="190"/>
      <c r="B15" s="117">
        <v>11</v>
      </c>
      <c r="C15" s="118"/>
      <c r="D15" s="117"/>
      <c r="E15" s="117"/>
      <c r="F15" s="118"/>
      <c r="G15" s="119"/>
      <c r="H15" s="137"/>
      <c r="I15" s="138"/>
      <c r="J15" s="139"/>
      <c r="K15" s="137"/>
      <c r="L15" s="140"/>
      <c r="M15" s="141"/>
      <c r="N15" s="41">
        <f t="shared" si="5"/>
        <v>0</v>
      </c>
      <c r="O15" s="41" t="str">
        <f t="shared" si="0"/>
        <v>0.0</v>
      </c>
      <c r="P15" s="65" t="str">
        <f t="shared" si="6"/>
        <v>0</v>
      </c>
      <c r="Q15" s="41">
        <f t="shared" si="7"/>
        <v>0</v>
      </c>
      <c r="R15" s="41" t="str">
        <f t="shared" si="1"/>
        <v>0.0</v>
      </c>
      <c r="S15" s="65" t="str">
        <f t="shared" si="8"/>
        <v>0</v>
      </c>
      <c r="T15" s="41" t="str">
        <f t="shared" si="9"/>
        <v>0</v>
      </c>
      <c r="U15" s="67">
        <f t="shared" si="10"/>
        <v>0</v>
      </c>
      <c r="V15" s="141"/>
      <c r="W15" s="138"/>
      <c r="X15" s="139"/>
      <c r="Y15" s="137"/>
      <c r="Z15" s="140"/>
      <c r="AA15" s="141"/>
      <c r="AB15" s="41">
        <f t="shared" si="21"/>
        <v>0</v>
      </c>
      <c r="AC15" s="41" t="str">
        <f t="shared" si="2"/>
        <v>0.0</v>
      </c>
      <c r="AD15" s="65" t="str">
        <f t="shared" si="11"/>
        <v>0</v>
      </c>
      <c r="AE15" s="41">
        <f t="shared" si="12"/>
        <v>0</v>
      </c>
      <c r="AF15" s="41" t="str">
        <f t="shared" si="3"/>
        <v>0.0</v>
      </c>
      <c r="AG15" s="65" t="str">
        <f t="shared" si="13"/>
        <v>0</v>
      </c>
      <c r="AH15" s="101" t="str">
        <f t="shared" si="14"/>
        <v>0</v>
      </c>
      <c r="AI15" s="69">
        <f t="shared" si="15"/>
        <v>0</v>
      </c>
      <c r="AJ15" s="69">
        <f t="shared" si="16"/>
        <v>0</v>
      </c>
      <c r="AK15" s="14" t="str">
        <f>_xlfn.SWITCH(C15,"〇","不要",_xlfn.IFS($AS15&lt;=0,"〈い〉",$AS15&lt;=0.65,"〈ろ〉",$AS15&lt;=1,"〈は〉",$AS15&lt;=1.4,"〈に〉",$AS15&lt;=1.6,"〈ほ〉",$AS15&lt;=1.8,"〈へ〉",$AS15&lt;=2.8,"〈と〉",$AS15&lt;=3.7,"〈ち〉",$AS15&lt;=4.7,"〈り〉",$AS15&lt;=5.6,"〈ぬ〉",TRUE,"N×5.3"))</f>
        <v>〈い〉</v>
      </c>
      <c r="AL15" s="8" t="str">
        <f t="shared" si="18"/>
        <v>〈い〉</v>
      </c>
      <c r="AM15" s="70" t="s">
        <v>75</v>
      </c>
      <c r="AN15" s="125"/>
      <c r="AO15" s="70" t="str">
        <f t="shared" si="4"/>
        <v/>
      </c>
      <c r="AP15" s="176"/>
      <c r="AQ15" s="102">
        <f t="shared" si="19"/>
        <v>0</v>
      </c>
      <c r="AR15" s="102">
        <f>IF('Sheet-F2'!$AJ15&lt;=0,0,'Sheet-F2'!$AJ15)</f>
        <v>0</v>
      </c>
      <c r="AS15" s="102">
        <f t="shared" si="20"/>
        <v>0</v>
      </c>
      <c r="AU15" s="58">
        <v>9</v>
      </c>
      <c r="AV15" s="58" t="s">
        <v>47</v>
      </c>
      <c r="AW15" s="75">
        <v>0</v>
      </c>
    </row>
    <row r="16" spans="1:50" ht="11.25" customHeight="1" thickTop="1" x14ac:dyDescent="0.4">
      <c r="A16" s="190"/>
      <c r="B16" s="114">
        <v>12</v>
      </c>
      <c r="C16" s="115"/>
      <c r="D16" s="114"/>
      <c r="E16" s="114"/>
      <c r="F16" s="115"/>
      <c r="G16" s="116"/>
      <c r="H16" s="132"/>
      <c r="I16" s="133"/>
      <c r="J16" s="134"/>
      <c r="K16" s="132"/>
      <c r="L16" s="135"/>
      <c r="M16" s="136"/>
      <c r="N16" s="48">
        <f t="shared" si="5"/>
        <v>0</v>
      </c>
      <c r="O16" s="48" t="str">
        <f t="shared" si="0"/>
        <v>0.0</v>
      </c>
      <c r="P16" s="49" t="str">
        <f t="shared" si="6"/>
        <v>0</v>
      </c>
      <c r="Q16" s="48">
        <f t="shared" si="7"/>
        <v>0</v>
      </c>
      <c r="R16" s="48" t="str">
        <f t="shared" si="1"/>
        <v>0.0</v>
      </c>
      <c r="S16" s="49" t="str">
        <f t="shared" si="8"/>
        <v>0</v>
      </c>
      <c r="T16" s="48" t="str">
        <f t="shared" si="9"/>
        <v>0</v>
      </c>
      <c r="U16" s="52">
        <f t="shared" si="10"/>
        <v>0</v>
      </c>
      <c r="V16" s="136"/>
      <c r="W16" s="133"/>
      <c r="X16" s="134"/>
      <c r="Y16" s="132"/>
      <c r="Z16" s="135"/>
      <c r="AA16" s="136"/>
      <c r="AB16" s="48">
        <f t="shared" si="21"/>
        <v>0</v>
      </c>
      <c r="AC16" s="48" t="str">
        <f t="shared" si="2"/>
        <v>0.0</v>
      </c>
      <c r="AD16" s="49" t="str">
        <f t="shared" si="11"/>
        <v>0</v>
      </c>
      <c r="AE16" s="48">
        <f t="shared" si="12"/>
        <v>0</v>
      </c>
      <c r="AF16" s="48" t="str">
        <f t="shared" si="3"/>
        <v>0.0</v>
      </c>
      <c r="AG16" s="49" t="str">
        <f t="shared" si="13"/>
        <v>0</v>
      </c>
      <c r="AH16" s="47" t="str">
        <f t="shared" si="14"/>
        <v>0</v>
      </c>
      <c r="AI16" s="54">
        <f t="shared" si="15"/>
        <v>0</v>
      </c>
      <c r="AJ16" s="55">
        <f t="shared" si="16"/>
        <v>0</v>
      </c>
      <c r="AK16" s="56" t="str">
        <f t="shared" si="17"/>
        <v>〈い〉</v>
      </c>
      <c r="AL16" s="42" t="str">
        <f t="shared" si="18"/>
        <v>〈い〉</v>
      </c>
      <c r="AM16" s="57" t="s">
        <v>75</v>
      </c>
      <c r="AN16" s="124"/>
      <c r="AO16" s="57" t="str">
        <f t="shared" si="4"/>
        <v/>
      </c>
      <c r="AP16" s="176"/>
      <c r="AQ16" s="102">
        <f t="shared" si="19"/>
        <v>0</v>
      </c>
      <c r="AR16" s="102">
        <f>IF('Sheet-F2'!$AJ16&lt;=0,0,'Sheet-F2'!$AJ16)</f>
        <v>0</v>
      </c>
      <c r="AS16" s="102">
        <f t="shared" si="20"/>
        <v>0</v>
      </c>
      <c r="AU16" s="76"/>
      <c r="AV16" s="16" t="s">
        <v>41</v>
      </c>
      <c r="AW16" s="77">
        <f>_xlfn.SWITCH(AV16,$AV$7,$AW$7,$AV$8,$AW$8,$AV$9,$AW$9,$AV$10,$AW$10,$AV$11,$AW$11,$AV$12,$AW$12,$AV$13,$AW$13,$AV$14,$AW$14,$AV$15,$AW$15,"")</f>
        <v>0</v>
      </c>
    </row>
    <row r="17" spans="1:49" ht="11.25" customHeight="1" x14ac:dyDescent="0.4">
      <c r="A17" s="190"/>
      <c r="B17" s="117">
        <v>13</v>
      </c>
      <c r="C17" s="118"/>
      <c r="D17" s="117"/>
      <c r="E17" s="117"/>
      <c r="F17" s="118"/>
      <c r="G17" s="119"/>
      <c r="H17" s="137"/>
      <c r="I17" s="138"/>
      <c r="J17" s="139"/>
      <c r="K17" s="137"/>
      <c r="L17" s="140"/>
      <c r="M17" s="141"/>
      <c r="N17" s="41">
        <f t="shared" si="5"/>
        <v>0</v>
      </c>
      <c r="O17" s="41" t="str">
        <f t="shared" si="0"/>
        <v>0.0</v>
      </c>
      <c r="P17" s="65" t="str">
        <f t="shared" si="6"/>
        <v>0</v>
      </c>
      <c r="Q17" s="41">
        <f t="shared" si="7"/>
        <v>0</v>
      </c>
      <c r="R17" s="41" t="str">
        <f t="shared" si="1"/>
        <v>0.0</v>
      </c>
      <c r="S17" s="65" t="str">
        <f t="shared" si="8"/>
        <v>0</v>
      </c>
      <c r="T17" s="41" t="str">
        <f t="shared" si="9"/>
        <v>0</v>
      </c>
      <c r="U17" s="67">
        <f t="shared" si="10"/>
        <v>0</v>
      </c>
      <c r="V17" s="141"/>
      <c r="W17" s="138"/>
      <c r="X17" s="139"/>
      <c r="Y17" s="137"/>
      <c r="Z17" s="140"/>
      <c r="AA17" s="141"/>
      <c r="AB17" s="41">
        <f t="shared" si="21"/>
        <v>0</v>
      </c>
      <c r="AC17" s="41" t="str">
        <f t="shared" si="2"/>
        <v>0.0</v>
      </c>
      <c r="AD17" s="65" t="str">
        <f t="shared" si="11"/>
        <v>0</v>
      </c>
      <c r="AE17" s="41">
        <f t="shared" si="12"/>
        <v>0</v>
      </c>
      <c r="AF17" s="41" t="str">
        <f t="shared" si="3"/>
        <v>0.0</v>
      </c>
      <c r="AG17" s="65" t="str">
        <f t="shared" si="13"/>
        <v>0</v>
      </c>
      <c r="AH17" s="101" t="str">
        <f t="shared" si="14"/>
        <v>0</v>
      </c>
      <c r="AI17" s="69">
        <f t="shared" si="15"/>
        <v>0</v>
      </c>
      <c r="AJ17" s="69">
        <f t="shared" si="16"/>
        <v>0</v>
      </c>
      <c r="AK17" s="14" t="str">
        <f t="shared" si="17"/>
        <v>〈い〉</v>
      </c>
      <c r="AL17" s="8" t="str">
        <f t="shared" si="18"/>
        <v>〈い〉</v>
      </c>
      <c r="AM17" s="70" t="s">
        <v>75</v>
      </c>
      <c r="AN17" s="125"/>
      <c r="AO17" s="70" t="str">
        <f t="shared" si="4"/>
        <v/>
      </c>
      <c r="AP17" s="176"/>
      <c r="AQ17" s="102">
        <f t="shared" si="19"/>
        <v>0</v>
      </c>
      <c r="AR17" s="102">
        <f>IF('Sheet-F2'!$AJ17&lt;=0,0,'Sheet-F2'!$AJ17)</f>
        <v>0</v>
      </c>
      <c r="AS17" s="102">
        <f t="shared" si="20"/>
        <v>0</v>
      </c>
    </row>
    <row r="18" spans="1:49" ht="11.25" customHeight="1" x14ac:dyDescent="0.4">
      <c r="A18" s="190"/>
      <c r="B18" s="114">
        <v>14</v>
      </c>
      <c r="C18" s="115"/>
      <c r="D18" s="114"/>
      <c r="E18" s="114"/>
      <c r="F18" s="115"/>
      <c r="G18" s="116"/>
      <c r="H18" s="132"/>
      <c r="I18" s="133"/>
      <c r="J18" s="134"/>
      <c r="K18" s="132"/>
      <c r="L18" s="135"/>
      <c r="M18" s="136"/>
      <c r="N18" s="48">
        <f t="shared" si="5"/>
        <v>0</v>
      </c>
      <c r="O18" s="48" t="str">
        <f t="shared" si="0"/>
        <v>0.0</v>
      </c>
      <c r="P18" s="49" t="str">
        <f t="shared" si="6"/>
        <v>0</v>
      </c>
      <c r="Q18" s="48">
        <f t="shared" si="7"/>
        <v>0</v>
      </c>
      <c r="R18" s="48" t="str">
        <f t="shared" si="1"/>
        <v>0.0</v>
      </c>
      <c r="S18" s="49" t="str">
        <f t="shared" si="8"/>
        <v>0</v>
      </c>
      <c r="T18" s="48" t="str">
        <f t="shared" si="9"/>
        <v>0</v>
      </c>
      <c r="U18" s="52">
        <f t="shared" si="10"/>
        <v>0</v>
      </c>
      <c r="V18" s="136"/>
      <c r="W18" s="133"/>
      <c r="X18" s="134"/>
      <c r="Y18" s="132"/>
      <c r="Z18" s="135"/>
      <c r="AA18" s="136"/>
      <c r="AB18" s="48">
        <f t="shared" si="21"/>
        <v>0</v>
      </c>
      <c r="AC18" s="48" t="str">
        <f t="shared" si="2"/>
        <v>0.0</v>
      </c>
      <c r="AD18" s="49" t="str">
        <f t="shared" si="11"/>
        <v>0</v>
      </c>
      <c r="AE18" s="48">
        <f t="shared" si="12"/>
        <v>0</v>
      </c>
      <c r="AF18" s="48" t="str">
        <f t="shared" si="3"/>
        <v>0.0</v>
      </c>
      <c r="AG18" s="49" t="str">
        <f t="shared" si="13"/>
        <v>0</v>
      </c>
      <c r="AH18" s="47" t="str">
        <f t="shared" si="14"/>
        <v>0</v>
      </c>
      <c r="AI18" s="54">
        <f t="shared" si="15"/>
        <v>0</v>
      </c>
      <c r="AJ18" s="55">
        <f t="shared" si="16"/>
        <v>0</v>
      </c>
      <c r="AK18" s="56" t="str">
        <f>_xlfn.SWITCH(C18,"〇","不要",_xlfn.IFS($AS18&lt;=0,"〈い〉",$AS18&lt;=0.65,"〈ろ〉",$AS18&lt;=1,"〈は〉",$AS18&lt;=1.4,"〈に〉",$AS18&lt;=1.6,"〈ほ〉",$AS18&lt;=1.8,"〈へ〉",$AS18&lt;=2.8,"〈と〉",$AS18&lt;=3.7,"〈ち〉",$AS18&lt;=4.7,"〈り〉",$AS18&lt;=5.6,"〈ぬ〉",TRUE,"N×5.3"))</f>
        <v>〈い〉</v>
      </c>
      <c r="AL18" s="42" t="str">
        <f>_xlfn.IFS($AS18&lt;=0,"〈い〉",$AS18&lt;=0.65,"〈ろ〉",$AS18&lt;=1,"〈は〉",$AS18&lt;=1.4,"〈に〉",$AS18&lt;=1.6,"〈ほ〉",$AS18&lt;=1.8,"〈へ〉",$AS18&lt;=2.8,"〈と〉",$AS18&lt;=3.7,"〈ち〉",$AS18&lt;=4.7,"〈り〉",$AS18&lt;=5.6,"〈ぬ〉",TRUE,"N×5.3")</f>
        <v>〈い〉</v>
      </c>
      <c r="AM18" s="57" t="s">
        <v>75</v>
      </c>
      <c r="AN18" s="124"/>
      <c r="AO18" s="57" t="str">
        <f t="shared" si="4"/>
        <v/>
      </c>
      <c r="AP18" s="176"/>
      <c r="AQ18" s="102">
        <f t="shared" si="19"/>
        <v>0</v>
      </c>
      <c r="AR18" s="102">
        <f>IF('Sheet-F2'!$AJ18&lt;=0,0,'Sheet-F2'!$AJ18)</f>
        <v>0</v>
      </c>
      <c r="AS18" s="102">
        <f t="shared" si="20"/>
        <v>0</v>
      </c>
    </row>
    <row r="19" spans="1:49" ht="11.25" customHeight="1" x14ac:dyDescent="0.4">
      <c r="A19" s="190"/>
      <c r="B19" s="117">
        <v>15</v>
      </c>
      <c r="C19" s="118"/>
      <c r="D19" s="117"/>
      <c r="E19" s="117"/>
      <c r="F19" s="118"/>
      <c r="G19" s="119"/>
      <c r="H19" s="137"/>
      <c r="I19" s="138"/>
      <c r="J19" s="139"/>
      <c r="K19" s="137"/>
      <c r="L19" s="140"/>
      <c r="M19" s="141"/>
      <c r="N19" s="41">
        <f t="shared" si="5"/>
        <v>0</v>
      </c>
      <c r="O19" s="41" t="str">
        <f t="shared" si="0"/>
        <v>0.0</v>
      </c>
      <c r="P19" s="65" t="str">
        <f t="shared" si="6"/>
        <v>0</v>
      </c>
      <c r="Q19" s="41">
        <f t="shared" si="7"/>
        <v>0</v>
      </c>
      <c r="R19" s="41" t="str">
        <f t="shared" si="1"/>
        <v>0.0</v>
      </c>
      <c r="S19" s="65" t="str">
        <f t="shared" si="8"/>
        <v>0</v>
      </c>
      <c r="T19" s="41" t="str">
        <f t="shared" si="9"/>
        <v>0</v>
      </c>
      <c r="U19" s="67">
        <f t="shared" si="10"/>
        <v>0</v>
      </c>
      <c r="V19" s="141"/>
      <c r="W19" s="138"/>
      <c r="X19" s="139"/>
      <c r="Y19" s="137"/>
      <c r="Z19" s="140"/>
      <c r="AA19" s="141"/>
      <c r="AB19" s="41">
        <f t="shared" si="21"/>
        <v>0</v>
      </c>
      <c r="AC19" s="41" t="str">
        <f t="shared" si="2"/>
        <v>0.0</v>
      </c>
      <c r="AD19" s="65" t="str">
        <f t="shared" si="11"/>
        <v>0</v>
      </c>
      <c r="AE19" s="41">
        <f t="shared" si="12"/>
        <v>0</v>
      </c>
      <c r="AF19" s="41" t="str">
        <f t="shared" si="3"/>
        <v>0.0</v>
      </c>
      <c r="AG19" s="65" t="str">
        <f t="shared" si="13"/>
        <v>0</v>
      </c>
      <c r="AH19" s="101" t="str">
        <f t="shared" si="14"/>
        <v>0</v>
      </c>
      <c r="AI19" s="69">
        <f t="shared" si="15"/>
        <v>0</v>
      </c>
      <c r="AJ19" s="69">
        <f t="shared" si="16"/>
        <v>0</v>
      </c>
      <c r="AK19" s="14" t="str">
        <f t="shared" si="17"/>
        <v>〈い〉</v>
      </c>
      <c r="AL19" s="8" t="str">
        <f t="shared" si="18"/>
        <v>〈い〉</v>
      </c>
      <c r="AM19" s="70" t="s">
        <v>75</v>
      </c>
      <c r="AN19" s="125"/>
      <c r="AO19" s="70" t="str">
        <f t="shared" si="4"/>
        <v/>
      </c>
      <c r="AP19" s="176"/>
      <c r="AQ19" s="102">
        <f t="shared" si="19"/>
        <v>0</v>
      </c>
      <c r="AR19" s="102">
        <f>IF('Sheet-F2'!$AJ19&lt;=0,0,'Sheet-F2'!$AJ19)</f>
        <v>0</v>
      </c>
      <c r="AS19" s="102">
        <f t="shared" si="20"/>
        <v>0</v>
      </c>
    </row>
    <row r="20" spans="1:49" ht="11.25" customHeight="1" thickBot="1" x14ac:dyDescent="0.45">
      <c r="A20" s="190"/>
      <c r="B20" s="114">
        <v>16</v>
      </c>
      <c r="C20" s="115"/>
      <c r="D20" s="114"/>
      <c r="E20" s="114"/>
      <c r="F20" s="115"/>
      <c r="G20" s="116"/>
      <c r="H20" s="132"/>
      <c r="I20" s="133"/>
      <c r="J20" s="134"/>
      <c r="K20" s="132"/>
      <c r="L20" s="135"/>
      <c r="M20" s="136"/>
      <c r="N20" s="48">
        <f t="shared" si="5"/>
        <v>0</v>
      </c>
      <c r="O20" s="48" t="str">
        <f t="shared" si="0"/>
        <v>0.0</v>
      </c>
      <c r="P20" s="49" t="str">
        <f t="shared" si="6"/>
        <v>0</v>
      </c>
      <c r="Q20" s="48">
        <f t="shared" si="7"/>
        <v>0</v>
      </c>
      <c r="R20" s="48" t="str">
        <f t="shared" si="1"/>
        <v>0.0</v>
      </c>
      <c r="S20" s="49" t="str">
        <f t="shared" si="8"/>
        <v>0</v>
      </c>
      <c r="T20" s="48" t="str">
        <f t="shared" si="9"/>
        <v>0</v>
      </c>
      <c r="U20" s="52">
        <f t="shared" si="10"/>
        <v>0</v>
      </c>
      <c r="V20" s="136"/>
      <c r="W20" s="133"/>
      <c r="X20" s="134"/>
      <c r="Y20" s="132"/>
      <c r="Z20" s="135"/>
      <c r="AA20" s="136"/>
      <c r="AB20" s="48">
        <f t="shared" si="21"/>
        <v>0</v>
      </c>
      <c r="AC20" s="48" t="str">
        <f t="shared" si="2"/>
        <v>0.0</v>
      </c>
      <c r="AD20" s="49" t="str">
        <f t="shared" si="11"/>
        <v>0</v>
      </c>
      <c r="AE20" s="48">
        <f t="shared" si="12"/>
        <v>0</v>
      </c>
      <c r="AF20" s="48" t="str">
        <f t="shared" si="3"/>
        <v>0.0</v>
      </c>
      <c r="AG20" s="49" t="str">
        <f t="shared" si="13"/>
        <v>0</v>
      </c>
      <c r="AH20" s="47" t="str">
        <f t="shared" si="14"/>
        <v>0</v>
      </c>
      <c r="AI20" s="54">
        <f t="shared" si="15"/>
        <v>0</v>
      </c>
      <c r="AJ20" s="55">
        <f t="shared" si="16"/>
        <v>0</v>
      </c>
      <c r="AK20" s="56" t="str">
        <f>_xlfn.SWITCH(C20,"〇","不要",_xlfn.IFS($AS20&lt;=0,"〈い〉",$AS20&lt;=0.65,"〈ろ〉",$AS20&lt;=1,"〈は〉",$AS20&lt;=1.4,"〈に〉",$AS20&lt;=1.6,"〈ほ〉",$AS20&lt;=1.8,"〈へ〉",$AS20&lt;=2.8,"〈と〉",$AS20&lt;=3.7,"〈ち〉",$AS20&lt;=4.7,"〈り〉",$AS20&lt;=5.6,"〈ぬ〉",TRUE,"N×5.3"))</f>
        <v>〈い〉</v>
      </c>
      <c r="AL20" s="42" t="str">
        <f>_xlfn.IFS($AS20&lt;=0,"〈い〉",$AS20&lt;=0.65,"〈ろ〉",$AS20&lt;=1,"〈は〉",$AS20&lt;=1.4,"〈に〉",$AS20&lt;=1.6,"〈ほ〉",$AS20&lt;=1.8,"〈へ〉",$AS20&lt;=2.8,"〈と〉",$AS20&lt;=3.7,"〈ち〉",$AS20&lt;=4.7,"〈り〉",$AS20&lt;=5.6,"〈ぬ〉",TRUE,"N×5.3")</f>
        <v>〈い〉</v>
      </c>
      <c r="AM20" s="57" t="s">
        <v>75</v>
      </c>
      <c r="AN20" s="124"/>
      <c r="AO20" s="57" t="str">
        <f t="shared" si="4"/>
        <v/>
      </c>
      <c r="AP20" s="176"/>
      <c r="AQ20" s="102">
        <f t="shared" si="19"/>
        <v>0</v>
      </c>
      <c r="AR20" s="102">
        <f>IF('Sheet-F2'!$AJ20&lt;=0,0,'Sheet-F2'!$AJ20)</f>
        <v>0</v>
      </c>
      <c r="AS20" s="102">
        <f t="shared" si="20"/>
        <v>0</v>
      </c>
      <c r="AU20" s="75" t="s">
        <v>73</v>
      </c>
      <c r="AV20" s="75" t="s">
        <v>74</v>
      </c>
    </row>
    <row r="21" spans="1:49" ht="11.25" customHeight="1" thickTop="1" x14ac:dyDescent="0.4">
      <c r="A21" s="190"/>
      <c r="B21" s="117">
        <v>17</v>
      </c>
      <c r="C21" s="118"/>
      <c r="D21" s="117"/>
      <c r="E21" s="117"/>
      <c r="F21" s="118"/>
      <c r="G21" s="119"/>
      <c r="H21" s="137"/>
      <c r="I21" s="138"/>
      <c r="J21" s="139"/>
      <c r="K21" s="137"/>
      <c r="L21" s="140"/>
      <c r="M21" s="141"/>
      <c r="N21" s="41">
        <f t="shared" si="5"/>
        <v>0</v>
      </c>
      <c r="O21" s="41" t="str">
        <f t="shared" si="0"/>
        <v>0.0</v>
      </c>
      <c r="P21" s="65" t="str">
        <f t="shared" si="6"/>
        <v>0</v>
      </c>
      <c r="Q21" s="41">
        <f t="shared" si="7"/>
        <v>0</v>
      </c>
      <c r="R21" s="41" t="str">
        <f t="shared" si="1"/>
        <v>0.0</v>
      </c>
      <c r="S21" s="65" t="str">
        <f t="shared" si="8"/>
        <v>0</v>
      </c>
      <c r="T21" s="41" t="str">
        <f t="shared" si="9"/>
        <v>0</v>
      </c>
      <c r="U21" s="67">
        <f t="shared" si="10"/>
        <v>0</v>
      </c>
      <c r="V21" s="141"/>
      <c r="W21" s="138"/>
      <c r="X21" s="139"/>
      <c r="Y21" s="137"/>
      <c r="Z21" s="140"/>
      <c r="AA21" s="141"/>
      <c r="AB21" s="41">
        <f t="shared" si="21"/>
        <v>0</v>
      </c>
      <c r="AC21" s="41" t="str">
        <f t="shared" si="2"/>
        <v>0.0</v>
      </c>
      <c r="AD21" s="65" t="str">
        <f t="shared" si="11"/>
        <v>0</v>
      </c>
      <c r="AE21" s="41">
        <f t="shared" si="12"/>
        <v>0</v>
      </c>
      <c r="AF21" s="41" t="str">
        <f t="shared" si="3"/>
        <v>0.0</v>
      </c>
      <c r="AG21" s="65" t="str">
        <f t="shared" si="13"/>
        <v>0</v>
      </c>
      <c r="AH21" s="101" t="str">
        <f t="shared" si="14"/>
        <v>0</v>
      </c>
      <c r="AI21" s="69">
        <f t="shared" si="15"/>
        <v>0</v>
      </c>
      <c r="AJ21" s="69">
        <f t="shared" si="16"/>
        <v>0</v>
      </c>
      <c r="AK21" s="14" t="str">
        <f t="shared" si="17"/>
        <v>〈い〉</v>
      </c>
      <c r="AL21" s="8" t="str">
        <f t="shared" si="18"/>
        <v>〈い〉</v>
      </c>
      <c r="AM21" s="70" t="s">
        <v>75</v>
      </c>
      <c r="AN21" s="125"/>
      <c r="AO21" s="70" t="str">
        <f t="shared" si="4"/>
        <v/>
      </c>
      <c r="AP21" s="176"/>
      <c r="AQ21" s="102">
        <f t="shared" si="19"/>
        <v>0</v>
      </c>
      <c r="AR21" s="102">
        <f>IF('Sheet-F2'!$AJ21&lt;=0,0,'Sheet-F2'!$AJ21)</f>
        <v>0</v>
      </c>
      <c r="AS21" s="102">
        <f t="shared" si="20"/>
        <v>0</v>
      </c>
      <c r="AU21" s="72" t="s">
        <v>52</v>
      </c>
      <c r="AV21" s="78" t="s">
        <v>62</v>
      </c>
      <c r="AW21" s="79"/>
    </row>
    <row r="22" spans="1:49" ht="11.25" customHeight="1" x14ac:dyDescent="0.4">
      <c r="A22" s="190"/>
      <c r="B22" s="114">
        <v>18</v>
      </c>
      <c r="C22" s="115"/>
      <c r="D22" s="114"/>
      <c r="E22" s="114"/>
      <c r="F22" s="115"/>
      <c r="G22" s="116"/>
      <c r="H22" s="132"/>
      <c r="I22" s="133"/>
      <c r="J22" s="134"/>
      <c r="K22" s="132"/>
      <c r="L22" s="135"/>
      <c r="M22" s="136"/>
      <c r="N22" s="48">
        <f t="shared" si="5"/>
        <v>0</v>
      </c>
      <c r="O22" s="48" t="str">
        <f t="shared" si="0"/>
        <v>0.0</v>
      </c>
      <c r="P22" s="49" t="str">
        <f t="shared" si="6"/>
        <v>0</v>
      </c>
      <c r="Q22" s="48">
        <f t="shared" si="7"/>
        <v>0</v>
      </c>
      <c r="R22" s="48" t="str">
        <f t="shared" si="1"/>
        <v>0.0</v>
      </c>
      <c r="S22" s="49" t="str">
        <f t="shared" si="8"/>
        <v>0</v>
      </c>
      <c r="T22" s="48" t="str">
        <f t="shared" si="9"/>
        <v>0</v>
      </c>
      <c r="U22" s="52">
        <f t="shared" si="10"/>
        <v>0</v>
      </c>
      <c r="V22" s="136"/>
      <c r="W22" s="133"/>
      <c r="X22" s="134"/>
      <c r="Y22" s="132"/>
      <c r="Z22" s="135"/>
      <c r="AA22" s="136"/>
      <c r="AB22" s="48">
        <f t="shared" si="21"/>
        <v>0</v>
      </c>
      <c r="AC22" s="48" t="str">
        <f t="shared" si="2"/>
        <v>0.0</v>
      </c>
      <c r="AD22" s="49" t="str">
        <f t="shared" si="11"/>
        <v>0</v>
      </c>
      <c r="AE22" s="48">
        <f t="shared" si="12"/>
        <v>0</v>
      </c>
      <c r="AF22" s="48" t="str">
        <f t="shared" si="3"/>
        <v>0.0</v>
      </c>
      <c r="AG22" s="49" t="str">
        <f t="shared" si="13"/>
        <v>0</v>
      </c>
      <c r="AH22" s="47" t="str">
        <f t="shared" si="14"/>
        <v>0</v>
      </c>
      <c r="AI22" s="54">
        <f t="shared" si="15"/>
        <v>0</v>
      </c>
      <c r="AJ22" s="55">
        <f t="shared" si="16"/>
        <v>0</v>
      </c>
      <c r="AK22" s="56" t="str">
        <f t="shared" si="17"/>
        <v>〈い〉</v>
      </c>
      <c r="AL22" s="42" t="str">
        <f>_xlfn.IFS($AS22&lt;=0,"〈い〉",$AS22&lt;=0.65,"〈ろ〉",$AS22&lt;=1,"〈は〉",$AS22&lt;=1.4,"〈に〉",$AS22&lt;=1.6,"〈ほ〉",$AS22&lt;=1.8,"〈へ〉",$AS22&lt;=2.8,"〈と〉",$AS22&lt;=3.7,"〈ち〉",$AS22&lt;=4.7,"〈り〉",$AS22&lt;=5.6,"〈ぬ〉",TRUE,"N×5.3")</f>
        <v>〈い〉</v>
      </c>
      <c r="AM22" s="57" t="s">
        <v>75</v>
      </c>
      <c r="AN22" s="124"/>
      <c r="AO22" s="57" t="str">
        <f t="shared" si="4"/>
        <v/>
      </c>
      <c r="AP22" s="176"/>
      <c r="AQ22" s="102">
        <f t="shared" si="19"/>
        <v>0</v>
      </c>
      <c r="AR22" s="102">
        <f>IF('Sheet-F2'!$AJ22&lt;=0,0,'Sheet-F2'!$AJ22)</f>
        <v>0</v>
      </c>
      <c r="AS22" s="102">
        <f t="shared" si="20"/>
        <v>0</v>
      </c>
      <c r="AU22" s="74" t="s">
        <v>53</v>
      </c>
      <c r="AV22" s="80" t="s">
        <v>63</v>
      </c>
      <c r="AW22" s="79"/>
    </row>
    <row r="23" spans="1:49" ht="11.25" customHeight="1" x14ac:dyDescent="0.4">
      <c r="A23" s="190"/>
      <c r="B23" s="117">
        <v>19</v>
      </c>
      <c r="C23" s="118"/>
      <c r="D23" s="117"/>
      <c r="E23" s="117"/>
      <c r="F23" s="118"/>
      <c r="G23" s="119"/>
      <c r="H23" s="137"/>
      <c r="I23" s="138"/>
      <c r="J23" s="139"/>
      <c r="K23" s="137"/>
      <c r="L23" s="140"/>
      <c r="M23" s="141"/>
      <c r="N23" s="41">
        <f t="shared" si="5"/>
        <v>0</v>
      </c>
      <c r="O23" s="41" t="str">
        <f t="shared" si="0"/>
        <v>0.0</v>
      </c>
      <c r="P23" s="65" t="str">
        <f t="shared" si="6"/>
        <v>0</v>
      </c>
      <c r="Q23" s="41">
        <f t="shared" si="7"/>
        <v>0</v>
      </c>
      <c r="R23" s="41" t="str">
        <f t="shared" si="1"/>
        <v>0.0</v>
      </c>
      <c r="S23" s="65" t="str">
        <f t="shared" si="8"/>
        <v>0</v>
      </c>
      <c r="T23" s="41" t="str">
        <f t="shared" si="9"/>
        <v>0</v>
      </c>
      <c r="U23" s="67">
        <f t="shared" si="10"/>
        <v>0</v>
      </c>
      <c r="V23" s="141"/>
      <c r="W23" s="138"/>
      <c r="X23" s="139"/>
      <c r="Y23" s="137"/>
      <c r="Z23" s="140"/>
      <c r="AA23" s="141"/>
      <c r="AB23" s="41">
        <f t="shared" si="21"/>
        <v>0</v>
      </c>
      <c r="AC23" s="41" t="str">
        <f t="shared" si="2"/>
        <v>0.0</v>
      </c>
      <c r="AD23" s="65" t="str">
        <f t="shared" si="11"/>
        <v>0</v>
      </c>
      <c r="AE23" s="41">
        <f t="shared" si="12"/>
        <v>0</v>
      </c>
      <c r="AF23" s="41" t="str">
        <f t="shared" si="3"/>
        <v>0.0</v>
      </c>
      <c r="AG23" s="65" t="str">
        <f t="shared" si="13"/>
        <v>0</v>
      </c>
      <c r="AH23" s="101" t="str">
        <f t="shared" si="14"/>
        <v>0</v>
      </c>
      <c r="AI23" s="69">
        <f t="shared" si="15"/>
        <v>0</v>
      </c>
      <c r="AJ23" s="69">
        <f t="shared" si="16"/>
        <v>0</v>
      </c>
      <c r="AK23" s="14" t="str">
        <f t="shared" si="17"/>
        <v>〈い〉</v>
      </c>
      <c r="AL23" s="8" t="str">
        <f t="shared" si="18"/>
        <v>〈い〉</v>
      </c>
      <c r="AM23" s="70" t="s">
        <v>75</v>
      </c>
      <c r="AN23" s="125"/>
      <c r="AO23" s="70" t="str">
        <f t="shared" si="4"/>
        <v/>
      </c>
      <c r="AP23" s="176"/>
      <c r="AQ23" s="102">
        <f t="shared" si="19"/>
        <v>0</v>
      </c>
      <c r="AR23" s="102">
        <f>IF('Sheet-F2'!$AJ23&lt;=0,0,'Sheet-F2'!$AJ23)</f>
        <v>0</v>
      </c>
      <c r="AS23" s="102">
        <f t="shared" si="20"/>
        <v>0</v>
      </c>
      <c r="AU23" s="74" t="s">
        <v>54</v>
      </c>
      <c r="AV23" s="80" t="s">
        <v>64</v>
      </c>
      <c r="AW23" s="79"/>
    </row>
    <row r="24" spans="1:49" ht="11.25" customHeight="1" x14ac:dyDescent="0.4">
      <c r="A24" s="190"/>
      <c r="B24" s="114">
        <v>20</v>
      </c>
      <c r="C24" s="115"/>
      <c r="D24" s="114"/>
      <c r="E24" s="114"/>
      <c r="F24" s="115"/>
      <c r="G24" s="116"/>
      <c r="H24" s="132"/>
      <c r="I24" s="133"/>
      <c r="J24" s="134"/>
      <c r="K24" s="132"/>
      <c r="L24" s="135"/>
      <c r="M24" s="136"/>
      <c r="N24" s="48">
        <f t="shared" si="5"/>
        <v>0</v>
      </c>
      <c r="O24" s="48" t="str">
        <f t="shared" si="0"/>
        <v>0.0</v>
      </c>
      <c r="P24" s="49" t="str">
        <f t="shared" si="6"/>
        <v>0</v>
      </c>
      <c r="Q24" s="48">
        <f t="shared" si="7"/>
        <v>0</v>
      </c>
      <c r="R24" s="48" t="str">
        <f t="shared" si="1"/>
        <v>0.0</v>
      </c>
      <c r="S24" s="49" t="str">
        <f t="shared" si="8"/>
        <v>0</v>
      </c>
      <c r="T24" s="48" t="str">
        <f t="shared" si="9"/>
        <v>0</v>
      </c>
      <c r="U24" s="52">
        <f t="shared" si="10"/>
        <v>0</v>
      </c>
      <c r="V24" s="136"/>
      <c r="W24" s="133"/>
      <c r="X24" s="134"/>
      <c r="Y24" s="132"/>
      <c r="Z24" s="135"/>
      <c r="AA24" s="136"/>
      <c r="AB24" s="48">
        <f t="shared" si="21"/>
        <v>0</v>
      </c>
      <c r="AC24" s="48" t="str">
        <f t="shared" si="2"/>
        <v>0.0</v>
      </c>
      <c r="AD24" s="49" t="str">
        <f t="shared" si="11"/>
        <v>0</v>
      </c>
      <c r="AE24" s="48">
        <f t="shared" si="12"/>
        <v>0</v>
      </c>
      <c r="AF24" s="48" t="str">
        <f t="shared" si="3"/>
        <v>0.0</v>
      </c>
      <c r="AG24" s="49" t="str">
        <f t="shared" si="13"/>
        <v>0</v>
      </c>
      <c r="AH24" s="47" t="str">
        <f t="shared" si="14"/>
        <v>0</v>
      </c>
      <c r="AI24" s="54">
        <f t="shared" si="15"/>
        <v>0</v>
      </c>
      <c r="AJ24" s="55">
        <f t="shared" si="16"/>
        <v>0</v>
      </c>
      <c r="AK24" s="56" t="str">
        <f t="shared" si="17"/>
        <v>〈い〉</v>
      </c>
      <c r="AL24" s="42" t="str">
        <f t="shared" si="18"/>
        <v>〈い〉</v>
      </c>
      <c r="AM24" s="57" t="s">
        <v>75</v>
      </c>
      <c r="AN24" s="124"/>
      <c r="AO24" s="57" t="str">
        <f t="shared" si="4"/>
        <v/>
      </c>
      <c r="AP24" s="176"/>
      <c r="AQ24" s="102">
        <f t="shared" si="19"/>
        <v>0</v>
      </c>
      <c r="AR24" s="102">
        <f>IF('Sheet-F2'!$AJ24&lt;=0,0,'Sheet-F2'!$AJ24)</f>
        <v>0</v>
      </c>
      <c r="AS24" s="102">
        <f t="shared" si="20"/>
        <v>0</v>
      </c>
      <c r="AU24" s="74" t="s">
        <v>55</v>
      </c>
      <c r="AV24" s="80" t="s">
        <v>65</v>
      </c>
      <c r="AW24" s="79"/>
    </row>
    <row r="25" spans="1:49" ht="11.25" customHeight="1" x14ac:dyDescent="0.4">
      <c r="A25" s="190"/>
      <c r="B25" s="117">
        <v>21</v>
      </c>
      <c r="C25" s="118"/>
      <c r="D25" s="117"/>
      <c r="E25" s="117"/>
      <c r="F25" s="118"/>
      <c r="G25" s="119"/>
      <c r="H25" s="137"/>
      <c r="I25" s="138"/>
      <c r="J25" s="139"/>
      <c r="K25" s="137"/>
      <c r="L25" s="140"/>
      <c r="M25" s="141"/>
      <c r="N25" s="41">
        <f t="shared" si="5"/>
        <v>0</v>
      </c>
      <c r="O25" s="41" t="str">
        <f t="shared" si="0"/>
        <v>0.0</v>
      </c>
      <c r="P25" s="65" t="str">
        <f t="shared" si="6"/>
        <v>0</v>
      </c>
      <c r="Q25" s="41">
        <f t="shared" si="7"/>
        <v>0</v>
      </c>
      <c r="R25" s="41" t="str">
        <f t="shared" si="1"/>
        <v>0.0</v>
      </c>
      <c r="S25" s="65" t="str">
        <f t="shared" si="8"/>
        <v>0</v>
      </c>
      <c r="T25" s="41" t="str">
        <f t="shared" si="9"/>
        <v>0</v>
      </c>
      <c r="U25" s="67">
        <f t="shared" si="10"/>
        <v>0</v>
      </c>
      <c r="V25" s="141"/>
      <c r="W25" s="138"/>
      <c r="X25" s="139"/>
      <c r="Y25" s="137"/>
      <c r="Z25" s="140"/>
      <c r="AA25" s="141"/>
      <c r="AB25" s="41">
        <f t="shared" si="21"/>
        <v>0</v>
      </c>
      <c r="AC25" s="41" t="str">
        <f t="shared" si="2"/>
        <v>0.0</v>
      </c>
      <c r="AD25" s="65" t="str">
        <f t="shared" si="11"/>
        <v>0</v>
      </c>
      <c r="AE25" s="41">
        <f t="shared" si="12"/>
        <v>0</v>
      </c>
      <c r="AF25" s="41" t="str">
        <f t="shared" si="3"/>
        <v>0.0</v>
      </c>
      <c r="AG25" s="65" t="str">
        <f t="shared" si="13"/>
        <v>0</v>
      </c>
      <c r="AH25" s="101" t="str">
        <f t="shared" si="14"/>
        <v>0</v>
      </c>
      <c r="AI25" s="69">
        <f t="shared" si="15"/>
        <v>0</v>
      </c>
      <c r="AJ25" s="69">
        <f t="shared" si="16"/>
        <v>0</v>
      </c>
      <c r="AK25" s="14" t="str">
        <f t="shared" si="17"/>
        <v>〈い〉</v>
      </c>
      <c r="AL25" s="8" t="str">
        <f t="shared" si="18"/>
        <v>〈い〉</v>
      </c>
      <c r="AM25" s="70" t="s">
        <v>75</v>
      </c>
      <c r="AN25" s="125"/>
      <c r="AO25" s="70" t="str">
        <f t="shared" si="4"/>
        <v/>
      </c>
      <c r="AP25" s="176"/>
      <c r="AQ25" s="102">
        <f t="shared" si="19"/>
        <v>0</v>
      </c>
      <c r="AR25" s="102">
        <f>IF('Sheet-F2'!$AJ25&lt;=0,0,'Sheet-F2'!$AJ25)</f>
        <v>0</v>
      </c>
      <c r="AS25" s="102">
        <f t="shared" si="20"/>
        <v>0</v>
      </c>
      <c r="AU25" s="74" t="s">
        <v>56</v>
      </c>
      <c r="AV25" s="80" t="s">
        <v>66</v>
      </c>
      <c r="AW25" s="79"/>
    </row>
    <row r="26" spans="1:49" ht="11.25" customHeight="1" x14ac:dyDescent="0.4">
      <c r="A26" s="190"/>
      <c r="B26" s="114">
        <v>22</v>
      </c>
      <c r="C26" s="115"/>
      <c r="D26" s="114"/>
      <c r="E26" s="114"/>
      <c r="F26" s="115"/>
      <c r="G26" s="116"/>
      <c r="H26" s="132"/>
      <c r="I26" s="133"/>
      <c r="J26" s="134"/>
      <c r="K26" s="132"/>
      <c r="L26" s="135"/>
      <c r="M26" s="136"/>
      <c r="N26" s="48">
        <f t="shared" si="5"/>
        <v>0</v>
      </c>
      <c r="O26" s="48" t="str">
        <f t="shared" si="0"/>
        <v>0.0</v>
      </c>
      <c r="P26" s="49" t="str">
        <f t="shared" si="6"/>
        <v>0</v>
      </c>
      <c r="Q26" s="48">
        <f t="shared" si="7"/>
        <v>0</v>
      </c>
      <c r="R26" s="48" t="str">
        <f t="shared" si="1"/>
        <v>0.0</v>
      </c>
      <c r="S26" s="49" t="str">
        <f t="shared" si="8"/>
        <v>0</v>
      </c>
      <c r="T26" s="48" t="str">
        <f t="shared" si="9"/>
        <v>0</v>
      </c>
      <c r="U26" s="52">
        <f t="shared" si="10"/>
        <v>0</v>
      </c>
      <c r="V26" s="136"/>
      <c r="W26" s="133"/>
      <c r="X26" s="134"/>
      <c r="Y26" s="132"/>
      <c r="Z26" s="135"/>
      <c r="AA26" s="136"/>
      <c r="AB26" s="48">
        <f t="shared" si="21"/>
        <v>0</v>
      </c>
      <c r="AC26" s="48" t="str">
        <f t="shared" si="2"/>
        <v>0.0</v>
      </c>
      <c r="AD26" s="49" t="str">
        <f t="shared" si="11"/>
        <v>0</v>
      </c>
      <c r="AE26" s="48">
        <f t="shared" si="12"/>
        <v>0</v>
      </c>
      <c r="AF26" s="48" t="str">
        <f t="shared" si="3"/>
        <v>0.0</v>
      </c>
      <c r="AG26" s="49" t="str">
        <f t="shared" si="13"/>
        <v>0</v>
      </c>
      <c r="AH26" s="47" t="str">
        <f t="shared" si="14"/>
        <v>0</v>
      </c>
      <c r="AI26" s="54">
        <f t="shared" si="15"/>
        <v>0</v>
      </c>
      <c r="AJ26" s="55">
        <f t="shared" si="16"/>
        <v>0</v>
      </c>
      <c r="AK26" s="56" t="str">
        <f>_xlfn.SWITCH(C26,"〇","不要",_xlfn.IFS($AS26&lt;=0,"〈い〉",$AS26&lt;=0.65,"〈ろ〉",$AS26&lt;=1,"〈は〉",$AS26&lt;=1.4,"〈に〉",$AS26&lt;=1.6,"〈ほ〉",$AS26&lt;=1.8,"〈へ〉",$AS26&lt;=2.8,"〈と〉",$AS26&lt;=3.7,"〈ち〉",$AS26&lt;=4.7,"〈り〉",$AS26&lt;=5.6,"〈ぬ〉",TRUE,"N×5.3"))</f>
        <v>〈い〉</v>
      </c>
      <c r="AL26" s="42" t="str">
        <f>_xlfn.IFS($AS26&lt;=0,"〈い〉",$AS26&lt;=0.65,"〈ろ〉",$AS26&lt;=1,"〈は〉",$AS26&lt;=1.4,"〈に〉",$AS26&lt;=1.6,"〈ほ〉",$AS26&lt;=1.8,"〈へ〉",$AS26&lt;=2.8,"〈と〉",$AS26&lt;=3.7,"〈ち〉",$AS26&lt;=4.7,"〈り〉",$AS26&lt;=5.6,"〈ぬ〉",TRUE,"N×5.3")</f>
        <v>〈い〉</v>
      </c>
      <c r="AM26" s="57" t="s">
        <v>75</v>
      </c>
      <c r="AN26" s="124"/>
      <c r="AO26" s="57" t="str">
        <f t="shared" si="4"/>
        <v/>
      </c>
      <c r="AP26" s="176"/>
      <c r="AQ26" s="102">
        <f t="shared" si="19"/>
        <v>0</v>
      </c>
      <c r="AR26" s="102">
        <f>IF('Sheet-F2'!$AJ26&lt;=0,0,'Sheet-F2'!$AJ26)</f>
        <v>0</v>
      </c>
      <c r="AS26" s="102">
        <f t="shared" si="20"/>
        <v>0</v>
      </c>
      <c r="AU26" s="74" t="s">
        <v>57</v>
      </c>
      <c r="AV26" s="80" t="s">
        <v>67</v>
      </c>
      <c r="AW26" s="79"/>
    </row>
    <row r="27" spans="1:49" ht="11.25" customHeight="1" x14ac:dyDescent="0.4">
      <c r="A27" s="190"/>
      <c r="B27" s="117">
        <v>23</v>
      </c>
      <c r="C27" s="118"/>
      <c r="D27" s="117"/>
      <c r="E27" s="117"/>
      <c r="F27" s="118"/>
      <c r="G27" s="119"/>
      <c r="H27" s="137"/>
      <c r="I27" s="138"/>
      <c r="J27" s="139"/>
      <c r="K27" s="137"/>
      <c r="L27" s="140"/>
      <c r="M27" s="141"/>
      <c r="N27" s="41">
        <f t="shared" si="5"/>
        <v>0</v>
      </c>
      <c r="O27" s="41" t="str">
        <f t="shared" si="0"/>
        <v>0.0</v>
      </c>
      <c r="P27" s="65" t="str">
        <f t="shared" si="6"/>
        <v>0</v>
      </c>
      <c r="Q27" s="41">
        <f t="shared" si="7"/>
        <v>0</v>
      </c>
      <c r="R27" s="41" t="str">
        <f t="shared" si="1"/>
        <v>0.0</v>
      </c>
      <c r="S27" s="65" t="str">
        <f t="shared" si="8"/>
        <v>0</v>
      </c>
      <c r="T27" s="41" t="str">
        <f t="shared" si="9"/>
        <v>0</v>
      </c>
      <c r="U27" s="67">
        <f t="shared" si="10"/>
        <v>0</v>
      </c>
      <c r="V27" s="141"/>
      <c r="W27" s="138"/>
      <c r="X27" s="139"/>
      <c r="Y27" s="137"/>
      <c r="Z27" s="140"/>
      <c r="AA27" s="141"/>
      <c r="AB27" s="41">
        <f t="shared" si="21"/>
        <v>0</v>
      </c>
      <c r="AC27" s="41" t="str">
        <f t="shared" si="2"/>
        <v>0.0</v>
      </c>
      <c r="AD27" s="65" t="str">
        <f t="shared" si="11"/>
        <v>0</v>
      </c>
      <c r="AE27" s="41">
        <f t="shared" si="12"/>
        <v>0</v>
      </c>
      <c r="AF27" s="41" t="str">
        <f t="shared" si="3"/>
        <v>0.0</v>
      </c>
      <c r="AG27" s="65" t="str">
        <f t="shared" si="13"/>
        <v>0</v>
      </c>
      <c r="AH27" s="101" t="str">
        <f t="shared" si="14"/>
        <v>0</v>
      </c>
      <c r="AI27" s="69">
        <f t="shared" si="15"/>
        <v>0</v>
      </c>
      <c r="AJ27" s="69">
        <f t="shared" si="16"/>
        <v>0</v>
      </c>
      <c r="AK27" s="14" t="str">
        <f t="shared" si="17"/>
        <v>〈い〉</v>
      </c>
      <c r="AL27" s="8" t="str">
        <f t="shared" si="18"/>
        <v>〈い〉</v>
      </c>
      <c r="AM27" s="70" t="s">
        <v>75</v>
      </c>
      <c r="AN27" s="125"/>
      <c r="AO27" s="70" t="str">
        <f t="shared" si="4"/>
        <v/>
      </c>
      <c r="AP27" s="176"/>
      <c r="AQ27" s="102">
        <f t="shared" si="19"/>
        <v>0</v>
      </c>
      <c r="AR27" s="102">
        <f>IF('Sheet-F2'!$AJ27&lt;=0,0,'Sheet-F2'!$AJ27)</f>
        <v>0</v>
      </c>
      <c r="AS27" s="102">
        <f t="shared" si="20"/>
        <v>0</v>
      </c>
      <c r="AU27" s="74" t="s">
        <v>58</v>
      </c>
      <c r="AV27" s="80" t="s">
        <v>68</v>
      </c>
      <c r="AW27" s="79"/>
    </row>
    <row r="28" spans="1:49" ht="11.25" customHeight="1" x14ac:dyDescent="0.4">
      <c r="A28" s="190"/>
      <c r="B28" s="114">
        <v>24</v>
      </c>
      <c r="C28" s="115"/>
      <c r="D28" s="114"/>
      <c r="E28" s="114"/>
      <c r="F28" s="115"/>
      <c r="G28" s="116"/>
      <c r="H28" s="132"/>
      <c r="I28" s="133"/>
      <c r="J28" s="134"/>
      <c r="K28" s="132"/>
      <c r="L28" s="135"/>
      <c r="M28" s="136"/>
      <c r="N28" s="48">
        <f t="shared" si="5"/>
        <v>0</v>
      </c>
      <c r="O28" s="48" t="str">
        <f t="shared" si="0"/>
        <v>0.0</v>
      </c>
      <c r="P28" s="49" t="str">
        <f t="shared" si="6"/>
        <v>0</v>
      </c>
      <c r="Q28" s="48">
        <f t="shared" si="7"/>
        <v>0</v>
      </c>
      <c r="R28" s="48" t="str">
        <f t="shared" si="1"/>
        <v>0.0</v>
      </c>
      <c r="S28" s="49" t="str">
        <f t="shared" si="8"/>
        <v>0</v>
      </c>
      <c r="T28" s="48" t="str">
        <f t="shared" si="9"/>
        <v>0</v>
      </c>
      <c r="U28" s="52">
        <f t="shared" si="10"/>
        <v>0</v>
      </c>
      <c r="V28" s="136"/>
      <c r="W28" s="133"/>
      <c r="X28" s="134"/>
      <c r="Y28" s="132"/>
      <c r="Z28" s="135"/>
      <c r="AA28" s="136"/>
      <c r="AB28" s="48">
        <f t="shared" si="21"/>
        <v>0</v>
      </c>
      <c r="AC28" s="48" t="str">
        <f t="shared" si="2"/>
        <v>0.0</v>
      </c>
      <c r="AD28" s="49" t="str">
        <f t="shared" si="11"/>
        <v>0</v>
      </c>
      <c r="AE28" s="48">
        <f t="shared" si="12"/>
        <v>0</v>
      </c>
      <c r="AF28" s="48" t="str">
        <f t="shared" si="3"/>
        <v>0.0</v>
      </c>
      <c r="AG28" s="49" t="str">
        <f t="shared" si="13"/>
        <v>0</v>
      </c>
      <c r="AH28" s="47" t="str">
        <f t="shared" si="14"/>
        <v>0</v>
      </c>
      <c r="AI28" s="54">
        <f t="shared" si="15"/>
        <v>0</v>
      </c>
      <c r="AJ28" s="55">
        <f t="shared" si="16"/>
        <v>0</v>
      </c>
      <c r="AK28" s="56" t="str">
        <f>_xlfn.SWITCH(C28,"〇","不要",_xlfn.IFS($AS28&lt;=0,"〈い〉",$AS28&lt;=0.65,"〈ろ〉",$AS28&lt;=1,"〈は〉",$AS28&lt;=1.4,"〈に〉",$AS28&lt;=1.6,"〈ほ〉",$AS28&lt;=1.8,"〈へ〉",$AS28&lt;=2.8,"〈と〉",$AS28&lt;=3.7,"〈ち〉",$AS28&lt;=4.7,"〈り〉",$AS28&lt;=5.6,"〈ぬ〉",TRUE,"N×5.3"))</f>
        <v>〈い〉</v>
      </c>
      <c r="AL28" s="42" t="str">
        <f>_xlfn.IFS($AS28&lt;=0,"〈い〉",$AS28&lt;=0.65,"〈ろ〉",$AS28&lt;=1,"〈は〉",$AS28&lt;=1.4,"〈に〉",$AS28&lt;=1.6,"〈ほ〉",$AS28&lt;=1.8,"〈へ〉",$AS28&lt;=2.8,"〈と〉",$AS28&lt;=3.7,"〈ち〉",$AS28&lt;=4.7,"〈り〉",$AS28&lt;=5.6,"〈ぬ〉",TRUE,"N×5.3")</f>
        <v>〈い〉</v>
      </c>
      <c r="AM28" s="57" t="s">
        <v>75</v>
      </c>
      <c r="AN28" s="124"/>
      <c r="AO28" s="57" t="str">
        <f t="shared" si="4"/>
        <v/>
      </c>
      <c r="AP28" s="176"/>
      <c r="AQ28" s="102">
        <f t="shared" si="19"/>
        <v>0</v>
      </c>
      <c r="AR28" s="102">
        <f>IF('Sheet-F2'!$AJ28&lt;=0,0,'Sheet-F2'!$AJ28)</f>
        <v>0</v>
      </c>
      <c r="AS28" s="102">
        <f t="shared" si="20"/>
        <v>0</v>
      </c>
      <c r="AU28" s="74" t="s">
        <v>59</v>
      </c>
      <c r="AV28" s="80" t="s">
        <v>69</v>
      </c>
      <c r="AW28" s="79"/>
    </row>
    <row r="29" spans="1:49" ht="11.25" customHeight="1" x14ac:dyDescent="0.4">
      <c r="A29" s="190"/>
      <c r="B29" s="117">
        <v>25</v>
      </c>
      <c r="C29" s="118"/>
      <c r="D29" s="117"/>
      <c r="E29" s="117"/>
      <c r="F29" s="118"/>
      <c r="G29" s="119"/>
      <c r="H29" s="137"/>
      <c r="I29" s="138"/>
      <c r="J29" s="139"/>
      <c r="K29" s="137"/>
      <c r="L29" s="140"/>
      <c r="M29" s="141"/>
      <c r="N29" s="41">
        <f t="shared" si="5"/>
        <v>0</v>
      </c>
      <c r="O29" s="41" t="str">
        <f t="shared" si="0"/>
        <v>0.0</v>
      </c>
      <c r="P29" s="65" t="str">
        <f t="shared" si="6"/>
        <v>0</v>
      </c>
      <c r="Q29" s="41">
        <f t="shared" si="7"/>
        <v>0</v>
      </c>
      <c r="R29" s="41" t="str">
        <f t="shared" si="1"/>
        <v>0.0</v>
      </c>
      <c r="S29" s="65" t="str">
        <f t="shared" si="8"/>
        <v>0</v>
      </c>
      <c r="T29" s="41" t="str">
        <f t="shared" si="9"/>
        <v>0</v>
      </c>
      <c r="U29" s="67">
        <f t="shared" si="10"/>
        <v>0</v>
      </c>
      <c r="V29" s="141"/>
      <c r="W29" s="138"/>
      <c r="X29" s="139"/>
      <c r="Y29" s="137"/>
      <c r="Z29" s="140"/>
      <c r="AA29" s="141"/>
      <c r="AB29" s="41">
        <f t="shared" si="21"/>
        <v>0</v>
      </c>
      <c r="AC29" s="41" t="str">
        <f t="shared" si="2"/>
        <v>0.0</v>
      </c>
      <c r="AD29" s="65" t="str">
        <f t="shared" si="11"/>
        <v>0</v>
      </c>
      <c r="AE29" s="41">
        <f t="shared" si="12"/>
        <v>0</v>
      </c>
      <c r="AF29" s="41" t="str">
        <f t="shared" si="3"/>
        <v>0.0</v>
      </c>
      <c r="AG29" s="65" t="str">
        <f t="shared" si="13"/>
        <v>0</v>
      </c>
      <c r="AH29" s="101" t="str">
        <f t="shared" si="14"/>
        <v>0</v>
      </c>
      <c r="AI29" s="69">
        <f t="shared" si="15"/>
        <v>0</v>
      </c>
      <c r="AJ29" s="69">
        <f t="shared" si="16"/>
        <v>0</v>
      </c>
      <c r="AK29" s="14" t="str">
        <f t="shared" si="17"/>
        <v>〈い〉</v>
      </c>
      <c r="AL29" s="8" t="str">
        <f t="shared" si="18"/>
        <v>〈い〉</v>
      </c>
      <c r="AM29" s="70" t="s">
        <v>75</v>
      </c>
      <c r="AN29" s="125"/>
      <c r="AO29" s="70" t="str">
        <f t="shared" si="4"/>
        <v/>
      </c>
      <c r="AP29" s="176"/>
      <c r="AQ29" s="102">
        <f t="shared" si="19"/>
        <v>0</v>
      </c>
      <c r="AR29" s="102">
        <f>IF('Sheet-F2'!$AJ29&lt;=0,0,'Sheet-F2'!$AJ29)</f>
        <v>0</v>
      </c>
      <c r="AS29" s="102">
        <f t="shared" si="20"/>
        <v>0</v>
      </c>
      <c r="AU29" s="74" t="s">
        <v>60</v>
      </c>
      <c r="AV29" s="80" t="s">
        <v>70</v>
      </c>
      <c r="AW29" s="79"/>
    </row>
    <row r="30" spans="1:49" ht="11.25" customHeight="1" x14ac:dyDescent="0.4">
      <c r="A30" s="190"/>
      <c r="B30" s="114">
        <v>26</v>
      </c>
      <c r="C30" s="115"/>
      <c r="D30" s="114"/>
      <c r="E30" s="114"/>
      <c r="F30" s="115"/>
      <c r="G30" s="116"/>
      <c r="H30" s="132"/>
      <c r="I30" s="133"/>
      <c r="J30" s="134"/>
      <c r="K30" s="132"/>
      <c r="L30" s="135"/>
      <c r="M30" s="136"/>
      <c r="N30" s="48">
        <f t="shared" si="5"/>
        <v>0</v>
      </c>
      <c r="O30" s="48" t="str">
        <f t="shared" si="0"/>
        <v>0.0</v>
      </c>
      <c r="P30" s="49" t="str">
        <f t="shared" si="6"/>
        <v>0</v>
      </c>
      <c r="Q30" s="48">
        <f t="shared" si="7"/>
        <v>0</v>
      </c>
      <c r="R30" s="48" t="str">
        <f t="shared" si="1"/>
        <v>0.0</v>
      </c>
      <c r="S30" s="49" t="str">
        <f t="shared" si="8"/>
        <v>0</v>
      </c>
      <c r="T30" s="48" t="str">
        <f t="shared" si="9"/>
        <v>0</v>
      </c>
      <c r="U30" s="52">
        <f t="shared" si="10"/>
        <v>0</v>
      </c>
      <c r="V30" s="136"/>
      <c r="W30" s="133"/>
      <c r="X30" s="134"/>
      <c r="Y30" s="132"/>
      <c r="Z30" s="135"/>
      <c r="AA30" s="136"/>
      <c r="AB30" s="48">
        <f t="shared" si="21"/>
        <v>0</v>
      </c>
      <c r="AC30" s="48" t="str">
        <f t="shared" si="2"/>
        <v>0.0</v>
      </c>
      <c r="AD30" s="49" t="str">
        <f t="shared" si="11"/>
        <v>0</v>
      </c>
      <c r="AE30" s="48">
        <f t="shared" si="12"/>
        <v>0</v>
      </c>
      <c r="AF30" s="48" t="str">
        <f t="shared" si="3"/>
        <v>0.0</v>
      </c>
      <c r="AG30" s="49" t="str">
        <f t="shared" si="13"/>
        <v>0</v>
      </c>
      <c r="AH30" s="47" t="str">
        <f t="shared" si="14"/>
        <v>0</v>
      </c>
      <c r="AI30" s="54">
        <f t="shared" si="15"/>
        <v>0</v>
      </c>
      <c r="AJ30" s="55">
        <f t="shared" si="16"/>
        <v>0</v>
      </c>
      <c r="AK30" s="56" t="str">
        <f t="shared" si="17"/>
        <v>〈い〉</v>
      </c>
      <c r="AL30" s="42" t="str">
        <f>_xlfn.IFS($AS30&lt;=0,"〈い〉",$AS30&lt;=0.65,"〈ろ〉",$AS30&lt;=1,"〈は〉",$AS30&lt;=1.4,"〈に〉",$AS30&lt;=1.6,"〈ほ〉",$AS30&lt;=1.8,"〈へ〉",$AS30&lt;=2.8,"〈と〉",$AS30&lt;=3.7,"〈ち〉",$AS30&lt;=4.7,"〈り〉",$AS30&lt;=5.6,"〈ぬ〉",TRUE,"N×5.3")</f>
        <v>〈い〉</v>
      </c>
      <c r="AM30" s="57" t="s">
        <v>75</v>
      </c>
      <c r="AN30" s="124"/>
      <c r="AO30" s="57" t="str">
        <f t="shared" si="4"/>
        <v/>
      </c>
      <c r="AP30" s="176"/>
      <c r="AQ30" s="102">
        <f t="shared" si="19"/>
        <v>0</v>
      </c>
      <c r="AR30" s="102">
        <f>IF('Sheet-F2'!$AJ30&lt;=0,0,'Sheet-F2'!$AJ30)</f>
        <v>0</v>
      </c>
      <c r="AS30" s="102">
        <f t="shared" si="20"/>
        <v>0</v>
      </c>
      <c r="AU30" s="74" t="s">
        <v>61</v>
      </c>
      <c r="AV30" s="80" t="s">
        <v>71</v>
      </c>
      <c r="AW30" s="79"/>
    </row>
    <row r="31" spans="1:49" ht="11.25" customHeight="1" x14ac:dyDescent="0.4">
      <c r="A31" s="190"/>
      <c r="B31" s="117">
        <v>27</v>
      </c>
      <c r="C31" s="118"/>
      <c r="D31" s="117"/>
      <c r="E31" s="117"/>
      <c r="F31" s="118"/>
      <c r="G31" s="119"/>
      <c r="H31" s="137"/>
      <c r="I31" s="138"/>
      <c r="J31" s="139"/>
      <c r="K31" s="137"/>
      <c r="L31" s="140"/>
      <c r="M31" s="141"/>
      <c r="N31" s="41">
        <f t="shared" si="5"/>
        <v>0</v>
      </c>
      <c r="O31" s="41" t="str">
        <f t="shared" si="0"/>
        <v>0.0</v>
      </c>
      <c r="P31" s="65" t="str">
        <f t="shared" si="6"/>
        <v>0</v>
      </c>
      <c r="Q31" s="41">
        <f t="shared" si="7"/>
        <v>0</v>
      </c>
      <c r="R31" s="41" t="str">
        <f t="shared" si="1"/>
        <v>0.0</v>
      </c>
      <c r="S31" s="65" t="str">
        <f t="shared" si="8"/>
        <v>0</v>
      </c>
      <c r="T31" s="41" t="str">
        <f t="shared" si="9"/>
        <v>0</v>
      </c>
      <c r="U31" s="67">
        <f t="shared" si="10"/>
        <v>0</v>
      </c>
      <c r="V31" s="141"/>
      <c r="W31" s="138"/>
      <c r="X31" s="139"/>
      <c r="Y31" s="137"/>
      <c r="Z31" s="140"/>
      <c r="AA31" s="141"/>
      <c r="AB31" s="41">
        <f t="shared" si="21"/>
        <v>0</v>
      </c>
      <c r="AC31" s="41" t="str">
        <f t="shared" si="2"/>
        <v>0.0</v>
      </c>
      <c r="AD31" s="65" t="str">
        <f t="shared" si="11"/>
        <v>0</v>
      </c>
      <c r="AE31" s="41">
        <f t="shared" si="12"/>
        <v>0</v>
      </c>
      <c r="AF31" s="41" t="str">
        <f t="shared" si="3"/>
        <v>0.0</v>
      </c>
      <c r="AG31" s="65" t="str">
        <f t="shared" si="13"/>
        <v>0</v>
      </c>
      <c r="AH31" s="101" t="str">
        <f t="shared" si="14"/>
        <v>0</v>
      </c>
      <c r="AI31" s="69">
        <f t="shared" si="15"/>
        <v>0</v>
      </c>
      <c r="AJ31" s="69">
        <f t="shared" si="16"/>
        <v>0</v>
      </c>
      <c r="AK31" s="14" t="str">
        <f t="shared" si="17"/>
        <v>〈い〉</v>
      </c>
      <c r="AL31" s="8" t="str">
        <f t="shared" si="18"/>
        <v>〈い〉</v>
      </c>
      <c r="AM31" s="70" t="s">
        <v>75</v>
      </c>
      <c r="AN31" s="125"/>
      <c r="AO31" s="70" t="str">
        <f t="shared" si="4"/>
        <v/>
      </c>
      <c r="AP31" s="176"/>
      <c r="AQ31" s="102">
        <f t="shared" si="19"/>
        <v>0</v>
      </c>
      <c r="AR31" s="102">
        <f>IF('Sheet-F2'!$AJ31&lt;=0,0,'Sheet-F2'!$AJ31)</f>
        <v>0</v>
      </c>
      <c r="AS31" s="102">
        <f t="shared" si="20"/>
        <v>0</v>
      </c>
      <c r="AU31" s="74"/>
      <c r="AV31" s="80" t="s">
        <v>72</v>
      </c>
      <c r="AW31" s="79"/>
    </row>
    <row r="32" spans="1:49" ht="11.25" customHeight="1" x14ac:dyDescent="0.4">
      <c r="A32" s="190"/>
      <c r="B32" s="114">
        <v>28</v>
      </c>
      <c r="C32" s="115"/>
      <c r="D32" s="114"/>
      <c r="E32" s="114"/>
      <c r="F32" s="115"/>
      <c r="G32" s="116"/>
      <c r="H32" s="132"/>
      <c r="I32" s="133"/>
      <c r="J32" s="134"/>
      <c r="K32" s="132"/>
      <c r="L32" s="135"/>
      <c r="M32" s="136"/>
      <c r="N32" s="48">
        <f t="shared" si="5"/>
        <v>0</v>
      </c>
      <c r="O32" s="48" t="str">
        <f t="shared" si="0"/>
        <v>0.0</v>
      </c>
      <c r="P32" s="49" t="str">
        <f t="shared" si="6"/>
        <v>0</v>
      </c>
      <c r="Q32" s="48">
        <f t="shared" si="7"/>
        <v>0</v>
      </c>
      <c r="R32" s="48" t="str">
        <f t="shared" si="1"/>
        <v>0.0</v>
      </c>
      <c r="S32" s="49" t="str">
        <f t="shared" si="8"/>
        <v>0</v>
      </c>
      <c r="T32" s="48" t="str">
        <f t="shared" si="9"/>
        <v>0</v>
      </c>
      <c r="U32" s="52">
        <f t="shared" si="10"/>
        <v>0</v>
      </c>
      <c r="V32" s="136"/>
      <c r="W32" s="133"/>
      <c r="X32" s="134"/>
      <c r="Y32" s="132"/>
      <c r="Z32" s="135"/>
      <c r="AA32" s="136"/>
      <c r="AB32" s="48">
        <f t="shared" si="21"/>
        <v>0</v>
      </c>
      <c r="AC32" s="48" t="str">
        <f t="shared" si="2"/>
        <v>0.0</v>
      </c>
      <c r="AD32" s="49" t="str">
        <f t="shared" si="11"/>
        <v>0</v>
      </c>
      <c r="AE32" s="48">
        <f t="shared" si="12"/>
        <v>0</v>
      </c>
      <c r="AF32" s="48" t="str">
        <f t="shared" si="3"/>
        <v>0.0</v>
      </c>
      <c r="AG32" s="49" t="str">
        <f t="shared" si="13"/>
        <v>0</v>
      </c>
      <c r="AH32" s="47" t="str">
        <f t="shared" si="14"/>
        <v>0</v>
      </c>
      <c r="AI32" s="54">
        <f t="shared" si="15"/>
        <v>0</v>
      </c>
      <c r="AJ32" s="55">
        <f t="shared" si="16"/>
        <v>0</v>
      </c>
      <c r="AK32" s="56" t="str">
        <f t="shared" si="17"/>
        <v>〈い〉</v>
      </c>
      <c r="AL32" s="42" t="str">
        <f t="shared" si="18"/>
        <v>〈い〉</v>
      </c>
      <c r="AM32" s="57" t="s">
        <v>75</v>
      </c>
      <c r="AN32" s="124"/>
      <c r="AO32" s="57" t="str">
        <f t="shared" si="4"/>
        <v/>
      </c>
      <c r="AP32" s="176"/>
      <c r="AQ32" s="102">
        <f t="shared" si="19"/>
        <v>0</v>
      </c>
      <c r="AR32" s="102">
        <f>IF('Sheet-F2'!$AJ32&lt;=0,0,'Sheet-F2'!$AJ32)</f>
        <v>0</v>
      </c>
      <c r="AS32" s="102">
        <f t="shared" si="20"/>
        <v>0</v>
      </c>
    </row>
    <row r="33" spans="1:45" ht="11.25" customHeight="1" x14ac:dyDescent="0.4">
      <c r="A33" s="190"/>
      <c r="B33" s="117">
        <v>29</v>
      </c>
      <c r="C33" s="118"/>
      <c r="D33" s="117"/>
      <c r="E33" s="117"/>
      <c r="F33" s="118"/>
      <c r="G33" s="119"/>
      <c r="H33" s="137"/>
      <c r="I33" s="138"/>
      <c r="J33" s="139"/>
      <c r="K33" s="137"/>
      <c r="L33" s="140"/>
      <c r="M33" s="141"/>
      <c r="N33" s="41">
        <f t="shared" si="5"/>
        <v>0</v>
      </c>
      <c r="O33" s="41" t="str">
        <f t="shared" si="0"/>
        <v>0.0</v>
      </c>
      <c r="P33" s="65" t="str">
        <f t="shared" si="6"/>
        <v>0</v>
      </c>
      <c r="Q33" s="41">
        <f t="shared" si="7"/>
        <v>0</v>
      </c>
      <c r="R33" s="41" t="str">
        <f t="shared" si="1"/>
        <v>0.0</v>
      </c>
      <c r="S33" s="65" t="str">
        <f t="shared" si="8"/>
        <v>0</v>
      </c>
      <c r="T33" s="41" t="str">
        <f t="shared" si="9"/>
        <v>0</v>
      </c>
      <c r="U33" s="67">
        <f t="shared" si="10"/>
        <v>0</v>
      </c>
      <c r="V33" s="141"/>
      <c r="W33" s="138"/>
      <c r="X33" s="139"/>
      <c r="Y33" s="137"/>
      <c r="Z33" s="140"/>
      <c r="AA33" s="141"/>
      <c r="AB33" s="41">
        <f t="shared" si="21"/>
        <v>0</v>
      </c>
      <c r="AC33" s="41" t="str">
        <f t="shared" si="2"/>
        <v>0.0</v>
      </c>
      <c r="AD33" s="65" t="str">
        <f t="shared" si="11"/>
        <v>0</v>
      </c>
      <c r="AE33" s="41">
        <f t="shared" si="12"/>
        <v>0</v>
      </c>
      <c r="AF33" s="41" t="str">
        <f t="shared" si="3"/>
        <v>0.0</v>
      </c>
      <c r="AG33" s="65" t="str">
        <f t="shared" si="13"/>
        <v>0</v>
      </c>
      <c r="AH33" s="101" t="str">
        <f t="shared" si="14"/>
        <v>0</v>
      </c>
      <c r="AI33" s="69">
        <f t="shared" si="15"/>
        <v>0</v>
      </c>
      <c r="AJ33" s="69">
        <f t="shared" si="16"/>
        <v>0</v>
      </c>
      <c r="AK33" s="14" t="str">
        <f t="shared" si="17"/>
        <v>〈い〉</v>
      </c>
      <c r="AL33" s="8" t="str">
        <f t="shared" si="18"/>
        <v>〈い〉</v>
      </c>
      <c r="AM33" s="70" t="s">
        <v>75</v>
      </c>
      <c r="AN33" s="125"/>
      <c r="AO33" s="70" t="str">
        <f t="shared" si="4"/>
        <v/>
      </c>
      <c r="AP33" s="176"/>
      <c r="AQ33" s="102">
        <f t="shared" si="19"/>
        <v>0</v>
      </c>
      <c r="AR33" s="102">
        <f>IF('Sheet-F2'!$AJ33&lt;=0,0,'Sheet-F2'!$AJ33)</f>
        <v>0</v>
      </c>
      <c r="AS33" s="102">
        <f t="shared" si="20"/>
        <v>0</v>
      </c>
    </row>
    <row r="34" spans="1:45" ht="11.25" customHeight="1" x14ac:dyDescent="0.4">
      <c r="A34" s="190"/>
      <c r="B34" s="114">
        <v>30</v>
      </c>
      <c r="C34" s="115"/>
      <c r="D34" s="114"/>
      <c r="E34" s="114"/>
      <c r="F34" s="115"/>
      <c r="G34" s="116"/>
      <c r="H34" s="132"/>
      <c r="I34" s="133"/>
      <c r="J34" s="134"/>
      <c r="K34" s="132"/>
      <c r="L34" s="135"/>
      <c r="M34" s="136"/>
      <c r="N34" s="48">
        <f t="shared" si="5"/>
        <v>0</v>
      </c>
      <c r="O34" s="48" t="str">
        <f t="shared" si="0"/>
        <v>0.0</v>
      </c>
      <c r="P34" s="49" t="str">
        <f t="shared" si="6"/>
        <v>0</v>
      </c>
      <c r="Q34" s="48">
        <f t="shared" si="7"/>
        <v>0</v>
      </c>
      <c r="R34" s="48" t="str">
        <f t="shared" si="1"/>
        <v>0.0</v>
      </c>
      <c r="S34" s="49" t="str">
        <f t="shared" si="8"/>
        <v>0</v>
      </c>
      <c r="T34" s="48" t="str">
        <f t="shared" si="9"/>
        <v>0</v>
      </c>
      <c r="U34" s="52">
        <f t="shared" si="10"/>
        <v>0</v>
      </c>
      <c r="V34" s="136"/>
      <c r="W34" s="133"/>
      <c r="X34" s="134"/>
      <c r="Y34" s="132"/>
      <c r="Z34" s="135"/>
      <c r="AA34" s="136"/>
      <c r="AB34" s="48">
        <f t="shared" si="21"/>
        <v>0</v>
      </c>
      <c r="AC34" s="48" t="str">
        <f t="shared" si="2"/>
        <v>0.0</v>
      </c>
      <c r="AD34" s="49" t="str">
        <f t="shared" si="11"/>
        <v>0</v>
      </c>
      <c r="AE34" s="48">
        <f t="shared" si="12"/>
        <v>0</v>
      </c>
      <c r="AF34" s="48" t="str">
        <f t="shared" si="3"/>
        <v>0.0</v>
      </c>
      <c r="AG34" s="49" t="str">
        <f t="shared" si="13"/>
        <v>0</v>
      </c>
      <c r="AH34" s="47" t="str">
        <f t="shared" si="14"/>
        <v>0</v>
      </c>
      <c r="AI34" s="54">
        <f t="shared" si="15"/>
        <v>0</v>
      </c>
      <c r="AJ34" s="55">
        <f t="shared" si="16"/>
        <v>0</v>
      </c>
      <c r="AK34" s="56" t="str">
        <f t="shared" si="17"/>
        <v>〈い〉</v>
      </c>
      <c r="AL34" s="42" t="str">
        <f>_xlfn.IFS($AS34&lt;=0,"〈い〉",$AS34&lt;=0.65,"〈ろ〉",$AS34&lt;=1,"〈は〉",$AS34&lt;=1.4,"〈に〉",$AS34&lt;=1.6,"〈ほ〉",$AS34&lt;=1.8,"〈へ〉",$AS34&lt;=2.8,"〈と〉",$AS34&lt;=3.7,"〈ち〉",$AS34&lt;=4.7,"〈り〉",$AS34&lt;=5.6,"〈ぬ〉",TRUE,"N×5.3")</f>
        <v>〈い〉</v>
      </c>
      <c r="AM34" s="57" t="s">
        <v>75</v>
      </c>
      <c r="AN34" s="124"/>
      <c r="AO34" s="57" t="str">
        <f t="shared" si="4"/>
        <v/>
      </c>
      <c r="AP34" s="176"/>
      <c r="AQ34" s="102">
        <f t="shared" si="19"/>
        <v>0</v>
      </c>
      <c r="AR34" s="102">
        <f>IF('Sheet-F2'!$AJ34&lt;=0,0,'Sheet-F2'!$AJ34)</f>
        <v>0</v>
      </c>
      <c r="AS34" s="102">
        <f t="shared" si="20"/>
        <v>0</v>
      </c>
    </row>
    <row r="35" spans="1:45" ht="11.25" customHeight="1" x14ac:dyDescent="0.4">
      <c r="A35" s="190"/>
      <c r="B35" s="117">
        <v>31</v>
      </c>
      <c r="C35" s="118"/>
      <c r="D35" s="117"/>
      <c r="E35" s="117"/>
      <c r="F35" s="118"/>
      <c r="G35" s="119"/>
      <c r="H35" s="137"/>
      <c r="I35" s="138"/>
      <c r="J35" s="139"/>
      <c r="K35" s="137"/>
      <c r="L35" s="140"/>
      <c r="M35" s="141"/>
      <c r="N35" s="41">
        <f t="shared" si="5"/>
        <v>0</v>
      </c>
      <c r="O35" s="41" t="str">
        <f t="shared" si="0"/>
        <v>0.0</v>
      </c>
      <c r="P35" s="65" t="str">
        <f t="shared" si="6"/>
        <v>0</v>
      </c>
      <c r="Q35" s="41">
        <f t="shared" si="7"/>
        <v>0</v>
      </c>
      <c r="R35" s="41" t="str">
        <f t="shared" si="1"/>
        <v>0.0</v>
      </c>
      <c r="S35" s="65" t="str">
        <f t="shared" si="8"/>
        <v>0</v>
      </c>
      <c r="T35" s="41" t="str">
        <f t="shared" si="9"/>
        <v>0</v>
      </c>
      <c r="U35" s="67">
        <f t="shared" si="10"/>
        <v>0</v>
      </c>
      <c r="V35" s="141"/>
      <c r="W35" s="138"/>
      <c r="X35" s="139"/>
      <c r="Y35" s="137"/>
      <c r="Z35" s="140"/>
      <c r="AA35" s="141"/>
      <c r="AB35" s="41">
        <f t="shared" si="21"/>
        <v>0</v>
      </c>
      <c r="AC35" s="41" t="str">
        <f t="shared" si="2"/>
        <v>0.0</v>
      </c>
      <c r="AD35" s="65" t="str">
        <f t="shared" si="11"/>
        <v>0</v>
      </c>
      <c r="AE35" s="41">
        <f t="shared" si="12"/>
        <v>0</v>
      </c>
      <c r="AF35" s="41" t="str">
        <f t="shared" si="3"/>
        <v>0.0</v>
      </c>
      <c r="AG35" s="65" t="str">
        <f t="shared" si="13"/>
        <v>0</v>
      </c>
      <c r="AH35" s="101" t="str">
        <f t="shared" si="14"/>
        <v>0</v>
      </c>
      <c r="AI35" s="69">
        <f t="shared" si="15"/>
        <v>0</v>
      </c>
      <c r="AJ35" s="69">
        <f t="shared" si="16"/>
        <v>0</v>
      </c>
      <c r="AK35" s="14" t="str">
        <f>_xlfn.SWITCH(C35,"〇","不要",_xlfn.IFS($AS35&lt;=0,"〈い〉",$AS35&lt;=0.65,"〈ろ〉",$AS35&lt;=1,"〈は〉",$AS35&lt;=1.4,"〈に〉",$AS35&lt;=1.6,"〈ほ〉",$AS35&lt;=1.8,"〈へ〉",$AS35&lt;=2.8,"〈と〉",$AS35&lt;=3.7,"〈ち〉",$AS35&lt;=4.7,"〈り〉",$AS35&lt;=5.6,"〈ぬ〉",TRUE,"N×5.3"))</f>
        <v>〈い〉</v>
      </c>
      <c r="AL35" s="8" t="str">
        <f t="shared" si="18"/>
        <v>〈い〉</v>
      </c>
      <c r="AM35" s="70" t="s">
        <v>75</v>
      </c>
      <c r="AN35" s="125"/>
      <c r="AO35" s="70" t="str">
        <f t="shared" si="4"/>
        <v/>
      </c>
      <c r="AP35" s="176"/>
      <c r="AQ35" s="102">
        <f t="shared" si="19"/>
        <v>0</v>
      </c>
      <c r="AR35" s="102">
        <f>IF('Sheet-F2'!$AJ35&lt;=0,0,'Sheet-F2'!$AJ35)</f>
        <v>0</v>
      </c>
      <c r="AS35" s="102">
        <f t="shared" si="20"/>
        <v>0</v>
      </c>
    </row>
    <row r="36" spans="1:45" ht="11.25" customHeight="1" x14ac:dyDescent="0.4">
      <c r="A36" s="190"/>
      <c r="B36" s="114">
        <v>32</v>
      </c>
      <c r="C36" s="115"/>
      <c r="D36" s="114"/>
      <c r="E36" s="114"/>
      <c r="F36" s="115"/>
      <c r="G36" s="116"/>
      <c r="H36" s="132"/>
      <c r="I36" s="133"/>
      <c r="J36" s="134"/>
      <c r="K36" s="132"/>
      <c r="L36" s="135"/>
      <c r="M36" s="136"/>
      <c r="N36" s="48">
        <f t="shared" si="5"/>
        <v>0</v>
      </c>
      <c r="O36" s="48" t="str">
        <f t="shared" si="0"/>
        <v>0.0</v>
      </c>
      <c r="P36" s="49" t="str">
        <f t="shared" si="6"/>
        <v>0</v>
      </c>
      <c r="Q36" s="48">
        <f t="shared" si="7"/>
        <v>0</v>
      </c>
      <c r="R36" s="48" t="str">
        <f t="shared" si="1"/>
        <v>0.0</v>
      </c>
      <c r="S36" s="49" t="str">
        <f t="shared" si="8"/>
        <v>0</v>
      </c>
      <c r="T36" s="48" t="str">
        <f t="shared" si="9"/>
        <v>0</v>
      </c>
      <c r="U36" s="52">
        <f t="shared" si="10"/>
        <v>0</v>
      </c>
      <c r="V36" s="136"/>
      <c r="W36" s="133"/>
      <c r="X36" s="134"/>
      <c r="Y36" s="132"/>
      <c r="Z36" s="135"/>
      <c r="AA36" s="136"/>
      <c r="AB36" s="48">
        <f t="shared" si="21"/>
        <v>0</v>
      </c>
      <c r="AC36" s="48" t="str">
        <f t="shared" si="2"/>
        <v>0.0</v>
      </c>
      <c r="AD36" s="49" t="str">
        <f t="shared" si="11"/>
        <v>0</v>
      </c>
      <c r="AE36" s="48">
        <f t="shared" si="12"/>
        <v>0</v>
      </c>
      <c r="AF36" s="48" t="str">
        <f t="shared" si="3"/>
        <v>0.0</v>
      </c>
      <c r="AG36" s="49" t="str">
        <f t="shared" si="13"/>
        <v>0</v>
      </c>
      <c r="AH36" s="47" t="str">
        <f t="shared" si="14"/>
        <v>0</v>
      </c>
      <c r="AI36" s="54">
        <f t="shared" si="15"/>
        <v>0</v>
      </c>
      <c r="AJ36" s="55">
        <f t="shared" si="16"/>
        <v>0</v>
      </c>
      <c r="AK36" s="56" t="str">
        <f t="shared" si="17"/>
        <v>〈い〉</v>
      </c>
      <c r="AL36" s="42" t="str">
        <f t="shared" si="18"/>
        <v>〈い〉</v>
      </c>
      <c r="AM36" s="57" t="s">
        <v>75</v>
      </c>
      <c r="AN36" s="124"/>
      <c r="AO36" s="57" t="str">
        <f t="shared" si="4"/>
        <v/>
      </c>
      <c r="AP36" s="176"/>
      <c r="AQ36" s="102">
        <f t="shared" si="19"/>
        <v>0</v>
      </c>
      <c r="AR36" s="102">
        <f>IF('Sheet-F2'!$AJ36&lt;=0,0,'Sheet-F2'!$AJ36)</f>
        <v>0</v>
      </c>
      <c r="AS36" s="102">
        <f t="shared" si="20"/>
        <v>0</v>
      </c>
    </row>
    <row r="37" spans="1:45" ht="11.25" customHeight="1" x14ac:dyDescent="0.4">
      <c r="A37" s="190"/>
      <c r="B37" s="117">
        <v>33</v>
      </c>
      <c r="C37" s="118"/>
      <c r="D37" s="117"/>
      <c r="E37" s="117"/>
      <c r="F37" s="118"/>
      <c r="G37" s="119"/>
      <c r="H37" s="137"/>
      <c r="I37" s="138"/>
      <c r="J37" s="139"/>
      <c r="K37" s="137"/>
      <c r="L37" s="140"/>
      <c r="M37" s="141"/>
      <c r="N37" s="41">
        <f t="shared" si="5"/>
        <v>0</v>
      </c>
      <c r="O37" s="41" t="str">
        <f t="shared" ref="O37:O64" si="22">_xlfn.SWITCH($H37,$AV$7,$AW$7,$AV$8,$AW$8,$AV$9,$AW$9,$AV$10,$AW$10,$AV$11,$AW$11,$AV$12,$AW$12,$AV$13,$AW$13,$AV$14,$AW$14,$AV$15,$AW$15,"0.0")</f>
        <v>0.0</v>
      </c>
      <c r="P37" s="65" t="str">
        <f t="shared" si="6"/>
        <v>0</v>
      </c>
      <c r="Q37" s="41">
        <f t="shared" si="7"/>
        <v>0</v>
      </c>
      <c r="R37" s="41" t="str">
        <f t="shared" ref="R37:R64" si="23">_xlfn.SWITCH($K37,$AV$7,$AW$7,$AV$8,$AW$8,$AV$9,$AW$9,$AV$10,$AW$10,$AV$11,$AW$11,$AV$12,$AW$12,$AV$13,$AW$13,$AV$14,$AW$14,$AV$15,$AW$15,"0.0")</f>
        <v>0.0</v>
      </c>
      <c r="S37" s="65" t="str">
        <f t="shared" si="8"/>
        <v>0</v>
      </c>
      <c r="T37" s="41" t="str">
        <f t="shared" si="9"/>
        <v>0</v>
      </c>
      <c r="U37" s="67">
        <f t="shared" si="10"/>
        <v>0</v>
      </c>
      <c r="V37" s="141"/>
      <c r="W37" s="138"/>
      <c r="X37" s="139"/>
      <c r="Y37" s="137"/>
      <c r="Z37" s="140"/>
      <c r="AA37" s="141"/>
      <c r="AB37" s="41">
        <f t="shared" si="21"/>
        <v>0</v>
      </c>
      <c r="AC37" s="41" t="str">
        <f t="shared" ref="AC37:AC64" si="24">_xlfn.SWITCH($V37,$AV$7,$AW$7,$AV$8,$AW$8,$AV$9,$AW$9,$AV$10,$AW$10,$AV$11,$AW$11,$AV$12,$AW$12,$AV$13,$AW$13,$AV$14,$AW$14,$AV$15,$AW$15,"0.0")</f>
        <v>0.0</v>
      </c>
      <c r="AD37" s="65" t="str">
        <f t="shared" si="11"/>
        <v>0</v>
      </c>
      <c r="AE37" s="41">
        <f t="shared" si="12"/>
        <v>0</v>
      </c>
      <c r="AF37" s="41" t="str">
        <f t="shared" ref="AF37:AF64" si="25">_xlfn.SWITCH($Y37,$AV$7,$AW$7,$AV$8,$AW$8,$AV$9,$AW$9,$AV$10,$AW$10,$AV$11,$AW$11,$AV$12,$AW$12,$AV$13,$AW$13,$AV$14,$AW$14,$AV$15,$AW$15,"0.0")</f>
        <v>0.0</v>
      </c>
      <c r="AG37" s="65" t="str">
        <f t="shared" si="13"/>
        <v>0</v>
      </c>
      <c r="AH37" s="101" t="str">
        <f t="shared" si="14"/>
        <v>0</v>
      </c>
      <c r="AI37" s="69">
        <f t="shared" si="15"/>
        <v>0</v>
      </c>
      <c r="AJ37" s="69">
        <f t="shared" si="16"/>
        <v>0</v>
      </c>
      <c r="AK37" s="14" t="str">
        <f t="shared" si="17"/>
        <v>〈い〉</v>
      </c>
      <c r="AL37" s="8" t="str">
        <f t="shared" si="18"/>
        <v>〈い〉</v>
      </c>
      <c r="AM37" s="70" t="s">
        <v>75</v>
      </c>
      <c r="AN37" s="125"/>
      <c r="AO37" s="70" t="str">
        <f t="shared" ref="AO37:AO64" si="26">IF(AND($C37&lt;&gt;"〇",$AR37&gt;$AQ37),"＃","")</f>
        <v/>
      </c>
      <c r="AP37" s="176"/>
      <c r="AQ37" s="102">
        <f t="shared" si="19"/>
        <v>0</v>
      </c>
      <c r="AR37" s="102">
        <f>IF('Sheet-F2'!$AJ37&lt;=0,0,'Sheet-F2'!$AJ37)</f>
        <v>0</v>
      </c>
      <c r="AS37" s="102">
        <f t="shared" si="20"/>
        <v>0</v>
      </c>
    </row>
    <row r="38" spans="1:45" ht="11.25" customHeight="1" x14ac:dyDescent="0.4">
      <c r="A38" s="190"/>
      <c r="B38" s="114">
        <v>34</v>
      </c>
      <c r="C38" s="115"/>
      <c r="D38" s="114"/>
      <c r="E38" s="114"/>
      <c r="F38" s="115"/>
      <c r="G38" s="116"/>
      <c r="H38" s="132"/>
      <c r="I38" s="133"/>
      <c r="J38" s="134"/>
      <c r="K38" s="132"/>
      <c r="L38" s="135"/>
      <c r="M38" s="136"/>
      <c r="N38" s="48">
        <f t="shared" si="5"/>
        <v>0</v>
      </c>
      <c r="O38" s="48" t="str">
        <f t="shared" si="22"/>
        <v>0.0</v>
      </c>
      <c r="P38" s="49" t="str">
        <f t="shared" si="6"/>
        <v>0</v>
      </c>
      <c r="Q38" s="48">
        <f t="shared" si="7"/>
        <v>0</v>
      </c>
      <c r="R38" s="48" t="str">
        <f t="shared" si="23"/>
        <v>0.0</v>
      </c>
      <c r="S38" s="49" t="str">
        <f t="shared" si="8"/>
        <v>0</v>
      </c>
      <c r="T38" s="48" t="str">
        <f t="shared" si="9"/>
        <v>0</v>
      </c>
      <c r="U38" s="52">
        <f t="shared" si="10"/>
        <v>0</v>
      </c>
      <c r="V38" s="136"/>
      <c r="W38" s="133"/>
      <c r="X38" s="134"/>
      <c r="Y38" s="132"/>
      <c r="Z38" s="135"/>
      <c r="AA38" s="136"/>
      <c r="AB38" s="48">
        <f t="shared" si="21"/>
        <v>0</v>
      </c>
      <c r="AC38" s="48" t="str">
        <f t="shared" si="24"/>
        <v>0.0</v>
      </c>
      <c r="AD38" s="49" t="str">
        <f t="shared" si="11"/>
        <v>0</v>
      </c>
      <c r="AE38" s="48">
        <f t="shared" si="12"/>
        <v>0</v>
      </c>
      <c r="AF38" s="48" t="str">
        <f t="shared" si="25"/>
        <v>0.0</v>
      </c>
      <c r="AG38" s="49" t="str">
        <f>_xlfn.SWITCH($G38,"ー",0.5,"■",0.8,"0")</f>
        <v>0</v>
      </c>
      <c r="AH38" s="47" t="str">
        <f t="shared" si="14"/>
        <v>0</v>
      </c>
      <c r="AI38" s="54">
        <f t="shared" si="15"/>
        <v>0</v>
      </c>
      <c r="AJ38" s="55">
        <f t="shared" si="16"/>
        <v>0</v>
      </c>
      <c r="AK38" s="56" t="str">
        <f t="shared" si="17"/>
        <v>〈い〉</v>
      </c>
      <c r="AL38" s="42" t="str">
        <f t="shared" si="18"/>
        <v>〈い〉</v>
      </c>
      <c r="AM38" s="57" t="s">
        <v>75</v>
      </c>
      <c r="AN38" s="124"/>
      <c r="AO38" s="57" t="str">
        <f t="shared" si="26"/>
        <v/>
      </c>
      <c r="AP38" s="176"/>
      <c r="AQ38" s="102">
        <f t="shared" si="19"/>
        <v>0</v>
      </c>
      <c r="AR38" s="102">
        <f>IF('Sheet-F2'!$AJ38&lt;=0,0,'Sheet-F2'!$AJ38)</f>
        <v>0</v>
      </c>
      <c r="AS38" s="102">
        <f t="shared" si="20"/>
        <v>0</v>
      </c>
    </row>
    <row r="39" spans="1:45" ht="11.25" customHeight="1" x14ac:dyDescent="0.4">
      <c r="A39" s="190"/>
      <c r="B39" s="117">
        <v>35</v>
      </c>
      <c r="C39" s="118"/>
      <c r="D39" s="117"/>
      <c r="E39" s="117"/>
      <c r="F39" s="118"/>
      <c r="G39" s="119"/>
      <c r="H39" s="137"/>
      <c r="I39" s="138"/>
      <c r="J39" s="139"/>
      <c r="K39" s="137"/>
      <c r="L39" s="140"/>
      <c r="M39" s="141"/>
      <c r="N39" s="41">
        <f t="shared" si="5"/>
        <v>0</v>
      </c>
      <c r="O39" s="41" t="str">
        <f t="shared" si="22"/>
        <v>0.0</v>
      </c>
      <c r="P39" s="65" t="str">
        <f t="shared" si="6"/>
        <v>0</v>
      </c>
      <c r="Q39" s="41">
        <f t="shared" si="7"/>
        <v>0</v>
      </c>
      <c r="R39" s="41" t="str">
        <f t="shared" si="23"/>
        <v>0.0</v>
      </c>
      <c r="S39" s="65" t="str">
        <f t="shared" si="8"/>
        <v>0</v>
      </c>
      <c r="T39" s="41" t="str">
        <f t="shared" si="9"/>
        <v>0</v>
      </c>
      <c r="U39" s="67">
        <f t="shared" si="10"/>
        <v>0</v>
      </c>
      <c r="V39" s="141"/>
      <c r="W39" s="138"/>
      <c r="X39" s="139"/>
      <c r="Y39" s="137"/>
      <c r="Z39" s="140"/>
      <c r="AA39" s="141"/>
      <c r="AB39" s="41">
        <f t="shared" si="21"/>
        <v>0</v>
      </c>
      <c r="AC39" s="41" t="str">
        <f t="shared" si="24"/>
        <v>0.0</v>
      </c>
      <c r="AD39" s="65" t="str">
        <f>_xlfn.SWITCH($F39,"ー",0.5,"■",0.8,"ー[下屋]",0.5,"■[下屋]",0.8,"0")</f>
        <v>0</v>
      </c>
      <c r="AE39" s="41">
        <f t="shared" si="12"/>
        <v>0</v>
      </c>
      <c r="AF39" s="41" t="str">
        <f t="shared" si="25"/>
        <v>0.0</v>
      </c>
      <c r="AG39" s="65" t="str">
        <f t="shared" si="13"/>
        <v>0</v>
      </c>
      <c r="AH39" s="101" t="str">
        <f t="shared" si="14"/>
        <v>0</v>
      </c>
      <c r="AI39" s="69">
        <f t="shared" si="15"/>
        <v>0</v>
      </c>
      <c r="AJ39" s="69">
        <f t="shared" si="16"/>
        <v>0</v>
      </c>
      <c r="AK39" s="14" t="str">
        <f t="shared" si="17"/>
        <v>〈い〉</v>
      </c>
      <c r="AL39" s="8" t="str">
        <f>_xlfn.IFS($AS39&lt;=0,"〈い〉",$AS39&lt;=0.65,"〈ろ〉",$AS39&lt;=1,"〈は〉",$AS39&lt;=1.4,"〈に〉",$AS39&lt;=1.6,"〈ほ〉",$AS39&lt;=1.8,"〈へ〉",$AS39&lt;=2.8,"〈と〉",$AS39&lt;=3.7,"〈ち〉",$AS39&lt;=4.7,"〈り〉",$AS39&lt;=5.6,"〈ぬ〉",TRUE,"N×5.3")</f>
        <v>〈い〉</v>
      </c>
      <c r="AM39" s="70" t="s">
        <v>75</v>
      </c>
      <c r="AN39" s="125"/>
      <c r="AO39" s="70" t="str">
        <f t="shared" si="26"/>
        <v/>
      </c>
      <c r="AP39" s="176"/>
      <c r="AQ39" s="102">
        <f t="shared" si="19"/>
        <v>0</v>
      </c>
      <c r="AR39" s="102">
        <f>IF('Sheet-F2'!$AJ39&lt;=0,0,'Sheet-F2'!$AJ39)</f>
        <v>0</v>
      </c>
      <c r="AS39" s="102">
        <f t="shared" si="20"/>
        <v>0</v>
      </c>
    </row>
    <row r="40" spans="1:45" ht="11.25" customHeight="1" x14ac:dyDescent="0.4">
      <c r="A40" s="190"/>
      <c r="B40" s="114">
        <v>36</v>
      </c>
      <c r="C40" s="115"/>
      <c r="D40" s="114"/>
      <c r="E40" s="114"/>
      <c r="F40" s="115"/>
      <c r="G40" s="116"/>
      <c r="H40" s="132"/>
      <c r="I40" s="133"/>
      <c r="J40" s="134"/>
      <c r="K40" s="132"/>
      <c r="L40" s="135"/>
      <c r="M40" s="136"/>
      <c r="N40" s="48">
        <f t="shared" si="5"/>
        <v>0</v>
      </c>
      <c r="O40" s="48" t="str">
        <f t="shared" si="22"/>
        <v>0.0</v>
      </c>
      <c r="P40" s="49" t="str">
        <f t="shared" si="6"/>
        <v>0</v>
      </c>
      <c r="Q40" s="48">
        <f t="shared" si="7"/>
        <v>0</v>
      </c>
      <c r="R40" s="48" t="str">
        <f t="shared" si="23"/>
        <v>0.0</v>
      </c>
      <c r="S40" s="49" t="str">
        <f>_xlfn.SWITCH($G40,"ー",0.5,"■",0.8,"0")</f>
        <v>0</v>
      </c>
      <c r="T40" s="48" t="str">
        <f t="shared" si="9"/>
        <v>0</v>
      </c>
      <c r="U40" s="52">
        <f t="shared" si="10"/>
        <v>0</v>
      </c>
      <c r="V40" s="136"/>
      <c r="W40" s="133"/>
      <c r="X40" s="134"/>
      <c r="Y40" s="132"/>
      <c r="Z40" s="135"/>
      <c r="AA40" s="136"/>
      <c r="AB40" s="48">
        <f t="shared" si="21"/>
        <v>0</v>
      </c>
      <c r="AC40" s="48" t="str">
        <f t="shared" si="24"/>
        <v>0.0</v>
      </c>
      <c r="AD40" s="49" t="str">
        <f t="shared" si="11"/>
        <v>0</v>
      </c>
      <c r="AE40" s="48">
        <f t="shared" si="12"/>
        <v>0</v>
      </c>
      <c r="AF40" s="48" t="str">
        <f t="shared" si="25"/>
        <v>0.0</v>
      </c>
      <c r="AG40" s="49" t="str">
        <f>_xlfn.SWITCH($G40,"ー",0.5,"■",0.8,"0")</f>
        <v>0</v>
      </c>
      <c r="AH40" s="47" t="str">
        <f t="shared" si="14"/>
        <v>0</v>
      </c>
      <c r="AI40" s="54">
        <f t="shared" si="15"/>
        <v>0</v>
      </c>
      <c r="AJ40" s="55">
        <f t="shared" si="16"/>
        <v>0</v>
      </c>
      <c r="AK40" s="56" t="str">
        <f t="shared" si="17"/>
        <v>〈い〉</v>
      </c>
      <c r="AL40" s="42" t="str">
        <f>_xlfn.IFS($AS40&lt;=0,"〈い〉",$AS40&lt;=0.65,"〈ろ〉",$AS40&lt;=1,"〈は〉",$AS40&lt;=1.4,"〈に〉",$AS40&lt;=1.6,"〈ほ〉",$AS40&lt;=1.8,"〈へ〉",$AS40&lt;=2.8,"〈と〉",$AS40&lt;=3.7,"〈ち〉",$AS40&lt;=4.7,"〈り〉",$AS40&lt;=5.6,"〈ぬ〉",TRUE,"N×5.3")</f>
        <v>〈い〉</v>
      </c>
      <c r="AM40" s="57" t="s">
        <v>75</v>
      </c>
      <c r="AN40" s="124"/>
      <c r="AO40" s="57" t="str">
        <f t="shared" si="26"/>
        <v/>
      </c>
      <c r="AP40" s="176"/>
      <c r="AQ40" s="102">
        <f t="shared" si="19"/>
        <v>0</v>
      </c>
      <c r="AR40" s="102">
        <f>IF('Sheet-F2'!$AJ40&lt;=0,0,'Sheet-F2'!$AJ40)</f>
        <v>0</v>
      </c>
      <c r="AS40" s="102">
        <f t="shared" si="20"/>
        <v>0</v>
      </c>
    </row>
    <row r="41" spans="1:45" ht="11.25" customHeight="1" x14ac:dyDescent="0.4">
      <c r="A41" s="190"/>
      <c r="B41" s="117">
        <v>37</v>
      </c>
      <c r="C41" s="118"/>
      <c r="D41" s="117"/>
      <c r="E41" s="117"/>
      <c r="F41" s="118"/>
      <c r="G41" s="119"/>
      <c r="H41" s="137"/>
      <c r="I41" s="138"/>
      <c r="J41" s="139"/>
      <c r="K41" s="137"/>
      <c r="L41" s="140"/>
      <c r="M41" s="141"/>
      <c r="N41" s="41">
        <f t="shared" si="5"/>
        <v>0</v>
      </c>
      <c r="O41" s="41" t="str">
        <f t="shared" si="22"/>
        <v>0.0</v>
      </c>
      <c r="P41" s="65" t="str">
        <f t="shared" si="6"/>
        <v>0</v>
      </c>
      <c r="Q41" s="41">
        <f t="shared" si="7"/>
        <v>0</v>
      </c>
      <c r="R41" s="41" t="str">
        <f t="shared" si="23"/>
        <v>0.0</v>
      </c>
      <c r="S41" s="65" t="str">
        <f>_xlfn.SWITCH($G41,"ー",0.5,"■",0.8,"0")</f>
        <v>0</v>
      </c>
      <c r="T41" s="41" t="str">
        <f t="shared" si="9"/>
        <v>0</v>
      </c>
      <c r="U41" s="67">
        <f t="shared" si="10"/>
        <v>0</v>
      </c>
      <c r="V41" s="141"/>
      <c r="W41" s="138"/>
      <c r="X41" s="139"/>
      <c r="Y41" s="137"/>
      <c r="Z41" s="140"/>
      <c r="AA41" s="141"/>
      <c r="AB41" s="41">
        <f t="shared" si="21"/>
        <v>0</v>
      </c>
      <c r="AC41" s="41" t="str">
        <f t="shared" si="24"/>
        <v>0.0</v>
      </c>
      <c r="AD41" s="65" t="str">
        <f t="shared" si="11"/>
        <v>0</v>
      </c>
      <c r="AE41" s="41">
        <f t="shared" si="12"/>
        <v>0</v>
      </c>
      <c r="AF41" s="41" t="str">
        <f t="shared" si="25"/>
        <v>0.0</v>
      </c>
      <c r="AG41" s="65" t="str">
        <f t="shared" si="13"/>
        <v>0</v>
      </c>
      <c r="AH41" s="101" t="str">
        <f t="shared" si="14"/>
        <v>0</v>
      </c>
      <c r="AI41" s="69">
        <f t="shared" si="15"/>
        <v>0</v>
      </c>
      <c r="AJ41" s="69">
        <f t="shared" si="16"/>
        <v>0</v>
      </c>
      <c r="AK41" s="14" t="str">
        <f t="shared" si="17"/>
        <v>〈い〉</v>
      </c>
      <c r="AL41" s="8" t="str">
        <f t="shared" ref="AL41" si="27">_xlfn.IFS($AS41&lt;=0,"〈い〉",$AS41&lt;=0.65,"〈ろ〉",$AS41&lt;=1,"〈は〉",$AS41&lt;=1.4,"〈に〉",$AS41&lt;=1.6,"〈ほ〉",$AS41&lt;=1.8,"〈へ〉",$AS41&lt;=2.8,"〈と〉",$AS41&lt;=3.7,"〈ち〉",$AS41&lt;=4.7,"〈り〉",$AS41&lt;=5.6,"〈ぬ〉",TRUE,"N×5.3")</f>
        <v>〈い〉</v>
      </c>
      <c r="AM41" s="70" t="s">
        <v>75</v>
      </c>
      <c r="AN41" s="125"/>
      <c r="AO41" s="70" t="str">
        <f t="shared" si="26"/>
        <v/>
      </c>
      <c r="AP41" s="176"/>
      <c r="AQ41" s="102">
        <f t="shared" si="19"/>
        <v>0</v>
      </c>
      <c r="AR41" s="102">
        <f>IF('Sheet-F2'!$AJ41&lt;=0,0,'Sheet-F2'!$AJ41)</f>
        <v>0</v>
      </c>
      <c r="AS41" s="102">
        <f t="shared" si="20"/>
        <v>0</v>
      </c>
    </row>
    <row r="42" spans="1:45" ht="11.25" customHeight="1" x14ac:dyDescent="0.4">
      <c r="A42" s="190"/>
      <c r="B42" s="114">
        <v>38</v>
      </c>
      <c r="C42" s="115"/>
      <c r="D42" s="114"/>
      <c r="E42" s="114"/>
      <c r="F42" s="115"/>
      <c r="G42" s="116"/>
      <c r="H42" s="132"/>
      <c r="I42" s="133"/>
      <c r="J42" s="134"/>
      <c r="K42" s="132"/>
      <c r="L42" s="135"/>
      <c r="M42" s="136"/>
      <c r="N42" s="48">
        <f t="shared" si="5"/>
        <v>0</v>
      </c>
      <c r="O42" s="48" t="str">
        <f t="shared" si="22"/>
        <v>0.0</v>
      </c>
      <c r="P42" s="49" t="str">
        <f t="shared" si="6"/>
        <v>0</v>
      </c>
      <c r="Q42" s="48">
        <f t="shared" si="7"/>
        <v>0</v>
      </c>
      <c r="R42" s="48" t="str">
        <f t="shared" si="23"/>
        <v>0.0</v>
      </c>
      <c r="S42" s="49" t="str">
        <f>_xlfn.SWITCH($G42,"ー",0.5,"■",0.8,"0")</f>
        <v>0</v>
      </c>
      <c r="T42" s="48" t="str">
        <f t="shared" si="9"/>
        <v>0</v>
      </c>
      <c r="U42" s="52">
        <f t="shared" si="10"/>
        <v>0</v>
      </c>
      <c r="V42" s="136"/>
      <c r="W42" s="133"/>
      <c r="X42" s="134"/>
      <c r="Y42" s="132"/>
      <c r="Z42" s="135"/>
      <c r="AA42" s="136"/>
      <c r="AB42" s="48">
        <f t="shared" si="21"/>
        <v>0</v>
      </c>
      <c r="AC42" s="48" t="str">
        <f t="shared" si="24"/>
        <v>0.0</v>
      </c>
      <c r="AD42" s="49" t="str">
        <f>_xlfn.SWITCH($F42,"ー",0.5,"■",0.8,"ー[下屋]",0.5,"■[下屋]",0.8,"0")</f>
        <v>0</v>
      </c>
      <c r="AE42" s="48">
        <f t="shared" si="12"/>
        <v>0</v>
      </c>
      <c r="AF42" s="48" t="str">
        <f t="shared" si="25"/>
        <v>0.0</v>
      </c>
      <c r="AG42" s="49" t="str">
        <f t="shared" si="13"/>
        <v>0</v>
      </c>
      <c r="AH42" s="47" t="str">
        <f t="shared" si="14"/>
        <v>0</v>
      </c>
      <c r="AI42" s="54">
        <f t="shared" si="15"/>
        <v>0</v>
      </c>
      <c r="AJ42" s="55">
        <f t="shared" si="16"/>
        <v>0</v>
      </c>
      <c r="AK42" s="56" t="str">
        <f>_xlfn.SWITCH(C42,"〇","不要",_xlfn.IFS($AS42&lt;=0,"〈い〉",$AS42&lt;=0.65,"〈ろ〉",$AS42&lt;=1,"〈は〉",$AS42&lt;=1.4,"〈に〉",$AS42&lt;=1.6,"〈ほ〉",$AS42&lt;=1.8,"〈へ〉",$AS42&lt;=2.8,"〈と〉",$AS42&lt;=3.7,"〈ち〉",$AS42&lt;=4.7,"〈り〉",$AS42&lt;=5.6,"〈ぬ〉",TRUE,"N×5.3"))</f>
        <v>〈い〉</v>
      </c>
      <c r="AL42" s="42" t="str">
        <f>_xlfn.IFS($AS42&lt;=0,"〈い〉",$AS42&lt;=0.65,"〈ろ〉",$AS42&lt;=1,"〈は〉",$AS42&lt;=1.4,"〈に〉",$AS42&lt;=1.6,"〈ほ〉",$AS42&lt;=1.8,"〈へ〉",$AS42&lt;=2.8,"〈と〉",$AS42&lt;=3.7,"〈ち〉",$AS42&lt;=4.7,"〈り〉",$AS42&lt;=5.6,"〈ぬ〉",TRUE,"N×5.3")</f>
        <v>〈い〉</v>
      </c>
      <c r="AM42" s="57" t="s">
        <v>75</v>
      </c>
      <c r="AN42" s="124"/>
      <c r="AO42" s="57" t="str">
        <f t="shared" si="26"/>
        <v/>
      </c>
      <c r="AP42" s="176"/>
      <c r="AQ42" s="102">
        <f t="shared" si="19"/>
        <v>0</v>
      </c>
      <c r="AR42" s="102">
        <f>IF('Sheet-F2'!$AJ42&lt;=0,0,'Sheet-F2'!$AJ42)</f>
        <v>0</v>
      </c>
      <c r="AS42" s="102">
        <f t="shared" si="20"/>
        <v>0</v>
      </c>
    </row>
    <row r="43" spans="1:45" ht="11.25" customHeight="1" x14ac:dyDescent="0.4">
      <c r="A43" s="190"/>
      <c r="B43" s="117">
        <v>39</v>
      </c>
      <c r="C43" s="118"/>
      <c r="D43" s="117"/>
      <c r="E43" s="117"/>
      <c r="F43" s="118"/>
      <c r="G43" s="119"/>
      <c r="H43" s="137"/>
      <c r="I43" s="138"/>
      <c r="J43" s="139"/>
      <c r="K43" s="137"/>
      <c r="L43" s="140"/>
      <c r="M43" s="141"/>
      <c r="N43" s="41">
        <f t="shared" si="5"/>
        <v>0</v>
      </c>
      <c r="O43" s="41" t="str">
        <f t="shared" si="22"/>
        <v>0.0</v>
      </c>
      <c r="P43" s="65" t="str">
        <f t="shared" si="6"/>
        <v>0</v>
      </c>
      <c r="Q43" s="41">
        <f t="shared" si="7"/>
        <v>0</v>
      </c>
      <c r="R43" s="41" t="str">
        <f t="shared" si="23"/>
        <v>0.0</v>
      </c>
      <c r="S43" s="65" t="str">
        <f t="shared" si="8"/>
        <v>0</v>
      </c>
      <c r="T43" s="41" t="str">
        <f t="shared" si="9"/>
        <v>0</v>
      </c>
      <c r="U43" s="67">
        <f t="shared" si="10"/>
        <v>0</v>
      </c>
      <c r="V43" s="141"/>
      <c r="W43" s="138"/>
      <c r="X43" s="139"/>
      <c r="Y43" s="137"/>
      <c r="Z43" s="140"/>
      <c r="AA43" s="141"/>
      <c r="AB43" s="41">
        <f t="shared" si="21"/>
        <v>0</v>
      </c>
      <c r="AC43" s="41" t="str">
        <f t="shared" si="24"/>
        <v>0.0</v>
      </c>
      <c r="AD43" s="65" t="str">
        <f>_xlfn.SWITCH($F43,"ー",0.5,"■",0.8,"ー[下屋]",0.5,"■[下屋]",0.8,"0")</f>
        <v>0</v>
      </c>
      <c r="AE43" s="41">
        <f t="shared" si="12"/>
        <v>0</v>
      </c>
      <c r="AF43" s="41" t="str">
        <f t="shared" si="25"/>
        <v>0.0</v>
      </c>
      <c r="AG43" s="65" t="str">
        <f t="shared" si="13"/>
        <v>0</v>
      </c>
      <c r="AH43" s="101" t="str">
        <f t="shared" si="14"/>
        <v>0</v>
      </c>
      <c r="AI43" s="69">
        <f t="shared" si="15"/>
        <v>0</v>
      </c>
      <c r="AJ43" s="69">
        <f t="shared" si="16"/>
        <v>0</v>
      </c>
      <c r="AK43" s="14" t="str">
        <f t="shared" si="17"/>
        <v>〈い〉</v>
      </c>
      <c r="AL43" s="8" t="str">
        <f t="shared" ref="AL43:AL44" si="28">_xlfn.IFS($AS43&lt;=0,"〈い〉",$AS43&lt;=0.65,"〈ろ〉",$AS43&lt;=1,"〈は〉",$AS43&lt;=1.4,"〈に〉",$AS43&lt;=1.6,"〈ほ〉",$AS43&lt;=1.8,"〈へ〉",$AS43&lt;=2.8,"〈と〉",$AS43&lt;=3.7,"〈ち〉",$AS43&lt;=4.7,"〈り〉",$AS43&lt;=5.6,"〈ぬ〉",TRUE,"N×5.3")</f>
        <v>〈い〉</v>
      </c>
      <c r="AM43" s="70" t="s">
        <v>75</v>
      </c>
      <c r="AN43" s="125"/>
      <c r="AO43" s="70" t="str">
        <f t="shared" si="26"/>
        <v/>
      </c>
      <c r="AP43" s="176"/>
      <c r="AQ43" s="102">
        <f t="shared" si="19"/>
        <v>0</v>
      </c>
      <c r="AR43" s="102">
        <f>IF('Sheet-F2'!$AJ43&lt;=0,0,'Sheet-F2'!$AJ43)</f>
        <v>0</v>
      </c>
      <c r="AS43" s="102">
        <f t="shared" si="20"/>
        <v>0</v>
      </c>
    </row>
    <row r="44" spans="1:45" ht="11.25" customHeight="1" x14ac:dyDescent="0.4">
      <c r="A44" s="190"/>
      <c r="B44" s="114">
        <v>40</v>
      </c>
      <c r="C44" s="115"/>
      <c r="D44" s="114"/>
      <c r="E44" s="114"/>
      <c r="F44" s="115"/>
      <c r="G44" s="116"/>
      <c r="H44" s="132"/>
      <c r="I44" s="133"/>
      <c r="J44" s="134"/>
      <c r="K44" s="132"/>
      <c r="L44" s="135"/>
      <c r="M44" s="136"/>
      <c r="N44" s="48">
        <f t="shared" si="5"/>
        <v>0</v>
      </c>
      <c r="O44" s="48" t="str">
        <f t="shared" si="22"/>
        <v>0.0</v>
      </c>
      <c r="P44" s="49" t="str">
        <f t="shared" si="6"/>
        <v>0</v>
      </c>
      <c r="Q44" s="48">
        <f t="shared" si="7"/>
        <v>0</v>
      </c>
      <c r="R44" s="48" t="str">
        <f t="shared" si="23"/>
        <v>0.0</v>
      </c>
      <c r="S44" s="49" t="str">
        <f t="shared" si="8"/>
        <v>0</v>
      </c>
      <c r="T44" s="48" t="str">
        <f t="shared" si="9"/>
        <v>0</v>
      </c>
      <c r="U44" s="52">
        <f t="shared" si="10"/>
        <v>0</v>
      </c>
      <c r="V44" s="136"/>
      <c r="W44" s="133"/>
      <c r="X44" s="134"/>
      <c r="Y44" s="132"/>
      <c r="Z44" s="135"/>
      <c r="AA44" s="136"/>
      <c r="AB44" s="48">
        <f t="shared" si="21"/>
        <v>0</v>
      </c>
      <c r="AC44" s="48" t="str">
        <f t="shared" si="24"/>
        <v>0.0</v>
      </c>
      <c r="AD44" s="49" t="str">
        <f t="shared" si="11"/>
        <v>0</v>
      </c>
      <c r="AE44" s="48">
        <f t="shared" si="12"/>
        <v>0</v>
      </c>
      <c r="AF44" s="48" t="str">
        <f t="shared" si="25"/>
        <v>0.0</v>
      </c>
      <c r="AG44" s="49" t="str">
        <f t="shared" si="13"/>
        <v>0</v>
      </c>
      <c r="AH44" s="47" t="str">
        <f t="shared" si="14"/>
        <v>0</v>
      </c>
      <c r="AI44" s="54">
        <f t="shared" si="15"/>
        <v>0</v>
      </c>
      <c r="AJ44" s="55">
        <f t="shared" si="16"/>
        <v>0</v>
      </c>
      <c r="AK44" s="56" t="str">
        <f t="shared" si="17"/>
        <v>〈い〉</v>
      </c>
      <c r="AL44" s="42" t="str">
        <f t="shared" si="28"/>
        <v>〈い〉</v>
      </c>
      <c r="AM44" s="57" t="s">
        <v>75</v>
      </c>
      <c r="AN44" s="124"/>
      <c r="AO44" s="57" t="str">
        <f t="shared" si="26"/>
        <v/>
      </c>
      <c r="AP44" s="176"/>
      <c r="AQ44" s="102">
        <f t="shared" si="19"/>
        <v>0</v>
      </c>
      <c r="AR44" s="102">
        <f>IF('Sheet-F2'!$AJ44&lt;=0,0,'Sheet-F2'!$AJ44)</f>
        <v>0</v>
      </c>
      <c r="AS44" s="102">
        <f t="shared" si="20"/>
        <v>0</v>
      </c>
    </row>
    <row r="45" spans="1:45" ht="11.25" customHeight="1" x14ac:dyDescent="0.4">
      <c r="A45" s="190"/>
      <c r="B45" s="117">
        <v>41</v>
      </c>
      <c r="C45" s="118"/>
      <c r="D45" s="117"/>
      <c r="E45" s="117"/>
      <c r="F45" s="118"/>
      <c r="G45" s="119"/>
      <c r="H45" s="137"/>
      <c r="I45" s="138"/>
      <c r="J45" s="139"/>
      <c r="K45" s="137"/>
      <c r="L45" s="140"/>
      <c r="M45" s="141"/>
      <c r="N45" s="41">
        <f t="shared" si="5"/>
        <v>0</v>
      </c>
      <c r="O45" s="41" t="str">
        <f t="shared" si="22"/>
        <v>0.0</v>
      </c>
      <c r="P45" s="65" t="str">
        <f t="shared" si="6"/>
        <v>0</v>
      </c>
      <c r="Q45" s="41">
        <f t="shared" si="7"/>
        <v>0</v>
      </c>
      <c r="R45" s="41" t="str">
        <f t="shared" si="23"/>
        <v>0.0</v>
      </c>
      <c r="S45" s="65" t="str">
        <f t="shared" si="8"/>
        <v>0</v>
      </c>
      <c r="T45" s="41" t="str">
        <f t="shared" si="9"/>
        <v>0</v>
      </c>
      <c r="U45" s="67">
        <f t="shared" si="10"/>
        <v>0</v>
      </c>
      <c r="V45" s="141"/>
      <c r="W45" s="138"/>
      <c r="X45" s="139"/>
      <c r="Y45" s="137"/>
      <c r="Z45" s="140"/>
      <c r="AA45" s="141"/>
      <c r="AB45" s="41">
        <f t="shared" si="21"/>
        <v>0</v>
      </c>
      <c r="AC45" s="41" t="str">
        <f t="shared" si="24"/>
        <v>0.0</v>
      </c>
      <c r="AD45" s="65" t="str">
        <f t="shared" si="11"/>
        <v>0</v>
      </c>
      <c r="AE45" s="41">
        <f t="shared" si="12"/>
        <v>0</v>
      </c>
      <c r="AF45" s="41" t="str">
        <f t="shared" si="25"/>
        <v>0.0</v>
      </c>
      <c r="AG45" s="65" t="str">
        <f t="shared" si="13"/>
        <v>0</v>
      </c>
      <c r="AH45" s="101" t="str">
        <f t="shared" si="14"/>
        <v>0</v>
      </c>
      <c r="AI45" s="69">
        <f t="shared" si="15"/>
        <v>0</v>
      </c>
      <c r="AJ45" s="69">
        <f t="shared" si="16"/>
        <v>0</v>
      </c>
      <c r="AK45" s="14" t="str">
        <f t="shared" si="17"/>
        <v>〈い〉</v>
      </c>
      <c r="AL45" s="8" t="str">
        <f>_xlfn.IFS($AS45&lt;=0,"〈い〉",$AS45&lt;=0.65,"〈ろ〉",$AS45&lt;=1,"〈は〉",$AS45&lt;=1.4,"〈に〉",$AS45&lt;=1.6,"〈ほ〉",$AS45&lt;=1.8,"〈へ〉",$AS45&lt;=2.8,"〈と〉",$AS45&lt;=3.7,"〈ち〉",$AS45&lt;=4.7,"〈り〉",$AS45&lt;=5.6,"〈ぬ〉",TRUE,"N×5.3")</f>
        <v>〈い〉</v>
      </c>
      <c r="AM45" s="70" t="s">
        <v>75</v>
      </c>
      <c r="AN45" s="125"/>
      <c r="AO45" s="70" t="str">
        <f t="shared" si="26"/>
        <v/>
      </c>
      <c r="AP45" s="176"/>
      <c r="AQ45" s="102">
        <f t="shared" si="19"/>
        <v>0</v>
      </c>
      <c r="AR45" s="102">
        <f>IF('Sheet-F2'!$AJ45&lt;=0,0,'Sheet-F2'!$AJ45)</f>
        <v>0</v>
      </c>
      <c r="AS45" s="102">
        <f t="shared" si="20"/>
        <v>0</v>
      </c>
    </row>
    <row r="46" spans="1:45" ht="11.25" customHeight="1" x14ac:dyDescent="0.4">
      <c r="A46" s="190"/>
      <c r="B46" s="114">
        <v>42</v>
      </c>
      <c r="C46" s="115"/>
      <c r="D46" s="114"/>
      <c r="E46" s="114"/>
      <c r="F46" s="115"/>
      <c r="G46" s="116"/>
      <c r="H46" s="132"/>
      <c r="I46" s="133"/>
      <c r="J46" s="134"/>
      <c r="K46" s="132"/>
      <c r="L46" s="135"/>
      <c r="M46" s="136"/>
      <c r="N46" s="48">
        <f t="shared" si="5"/>
        <v>0</v>
      </c>
      <c r="O46" s="48" t="str">
        <f t="shared" si="22"/>
        <v>0.0</v>
      </c>
      <c r="P46" s="49" t="str">
        <f t="shared" si="6"/>
        <v>0</v>
      </c>
      <c r="Q46" s="48">
        <f t="shared" si="7"/>
        <v>0</v>
      </c>
      <c r="R46" s="48" t="str">
        <f t="shared" si="23"/>
        <v>0.0</v>
      </c>
      <c r="S46" s="49" t="str">
        <f t="shared" si="8"/>
        <v>0</v>
      </c>
      <c r="T46" s="48" t="str">
        <f t="shared" si="9"/>
        <v>0</v>
      </c>
      <c r="U46" s="52">
        <f t="shared" si="10"/>
        <v>0</v>
      </c>
      <c r="V46" s="136"/>
      <c r="W46" s="133"/>
      <c r="X46" s="134"/>
      <c r="Y46" s="132"/>
      <c r="Z46" s="135"/>
      <c r="AA46" s="136"/>
      <c r="AB46" s="48">
        <f t="shared" si="21"/>
        <v>0</v>
      </c>
      <c r="AC46" s="48" t="str">
        <f t="shared" si="24"/>
        <v>0.0</v>
      </c>
      <c r="AD46" s="49" t="str">
        <f t="shared" ref="AD46:AD51" si="29">_xlfn.SWITCH($F46,"ー",0.5,"■",0.8,"ー[下屋]",0.5,"■[下屋]",0.8,"0")</f>
        <v>0</v>
      </c>
      <c r="AE46" s="48">
        <f t="shared" si="12"/>
        <v>0</v>
      </c>
      <c r="AF46" s="48" t="str">
        <f t="shared" si="25"/>
        <v>0.0</v>
      </c>
      <c r="AG46" s="49" t="str">
        <f>_xlfn.SWITCH($G46,"ー",0.5,"■",0.8,"0")</f>
        <v>0</v>
      </c>
      <c r="AH46" s="47" t="str">
        <f t="shared" si="14"/>
        <v>0</v>
      </c>
      <c r="AI46" s="54">
        <f t="shared" si="15"/>
        <v>0</v>
      </c>
      <c r="AJ46" s="55">
        <f t="shared" si="16"/>
        <v>0</v>
      </c>
      <c r="AK46" s="56" t="str">
        <f t="shared" si="17"/>
        <v>〈い〉</v>
      </c>
      <c r="AL46" s="42" t="str">
        <f t="shared" ref="AL46" si="30">_xlfn.IFS($AS46&lt;=0,"〈い〉",$AS46&lt;=0.65,"〈ろ〉",$AS46&lt;=1,"〈は〉",$AS46&lt;=1.4,"〈に〉",$AS46&lt;=1.6,"〈ほ〉",$AS46&lt;=1.8,"〈へ〉",$AS46&lt;=2.8,"〈と〉",$AS46&lt;=3.7,"〈ち〉",$AS46&lt;=4.7,"〈り〉",$AS46&lt;=5.6,"〈ぬ〉",TRUE,"N×5.3")</f>
        <v>〈い〉</v>
      </c>
      <c r="AM46" s="57" t="s">
        <v>75</v>
      </c>
      <c r="AN46" s="124"/>
      <c r="AO46" s="57" t="str">
        <f t="shared" si="26"/>
        <v/>
      </c>
      <c r="AP46" s="176"/>
      <c r="AQ46" s="102">
        <f t="shared" si="19"/>
        <v>0</v>
      </c>
      <c r="AR46" s="102">
        <f>IF('Sheet-F2'!$AJ46&lt;=0,0,'Sheet-F2'!$AJ46)</f>
        <v>0</v>
      </c>
      <c r="AS46" s="102">
        <f t="shared" si="20"/>
        <v>0</v>
      </c>
    </row>
    <row r="47" spans="1:45" ht="11.25" customHeight="1" x14ac:dyDescent="0.4">
      <c r="A47" s="190"/>
      <c r="B47" s="117">
        <v>43</v>
      </c>
      <c r="C47" s="118"/>
      <c r="D47" s="117"/>
      <c r="E47" s="117"/>
      <c r="F47" s="118"/>
      <c r="G47" s="119"/>
      <c r="H47" s="137"/>
      <c r="I47" s="138"/>
      <c r="J47" s="139"/>
      <c r="K47" s="137"/>
      <c r="L47" s="140"/>
      <c r="M47" s="141"/>
      <c r="N47" s="41">
        <f t="shared" si="5"/>
        <v>0</v>
      </c>
      <c r="O47" s="41" t="str">
        <f t="shared" si="22"/>
        <v>0.0</v>
      </c>
      <c r="P47" s="65" t="str">
        <f t="shared" si="6"/>
        <v>0</v>
      </c>
      <c r="Q47" s="41">
        <f t="shared" si="7"/>
        <v>0</v>
      </c>
      <c r="R47" s="41" t="str">
        <f t="shared" si="23"/>
        <v>0.0</v>
      </c>
      <c r="S47" s="65" t="str">
        <f t="shared" si="8"/>
        <v>0</v>
      </c>
      <c r="T47" s="41" t="str">
        <f t="shared" si="9"/>
        <v>0</v>
      </c>
      <c r="U47" s="67">
        <f t="shared" si="10"/>
        <v>0</v>
      </c>
      <c r="V47" s="141"/>
      <c r="W47" s="138"/>
      <c r="X47" s="139"/>
      <c r="Y47" s="137"/>
      <c r="Z47" s="140"/>
      <c r="AA47" s="141"/>
      <c r="AB47" s="41">
        <f t="shared" si="21"/>
        <v>0</v>
      </c>
      <c r="AC47" s="41" t="str">
        <f t="shared" si="24"/>
        <v>0.0</v>
      </c>
      <c r="AD47" s="65" t="str">
        <f t="shared" si="29"/>
        <v>0</v>
      </c>
      <c r="AE47" s="41">
        <f t="shared" si="12"/>
        <v>0</v>
      </c>
      <c r="AF47" s="41" t="str">
        <f t="shared" si="25"/>
        <v>0.0</v>
      </c>
      <c r="AG47" s="65" t="str">
        <f t="shared" si="13"/>
        <v>0</v>
      </c>
      <c r="AH47" s="101" t="str">
        <f t="shared" si="14"/>
        <v>0</v>
      </c>
      <c r="AI47" s="69">
        <f t="shared" si="15"/>
        <v>0</v>
      </c>
      <c r="AJ47" s="69">
        <f t="shared" si="16"/>
        <v>0</v>
      </c>
      <c r="AK47" s="14" t="str">
        <f t="shared" si="17"/>
        <v>〈い〉</v>
      </c>
      <c r="AL47" s="8" t="str">
        <f>_xlfn.IFS($AS47&lt;=0,"〈い〉",$AS47&lt;=0.65,"〈ろ〉",$AS47&lt;=1,"〈は〉",$AS47&lt;=1.4,"〈に〉",$AS47&lt;=1.6,"〈ほ〉",$AS47&lt;=1.8,"〈へ〉",$AS47&lt;=2.8,"〈と〉",$AS47&lt;=3.7,"〈ち〉",$AS47&lt;=4.7,"〈り〉",$AS47&lt;=5.6,"〈ぬ〉",TRUE,"N×5.3")</f>
        <v>〈い〉</v>
      </c>
      <c r="AM47" s="70" t="s">
        <v>75</v>
      </c>
      <c r="AN47" s="125"/>
      <c r="AO47" s="70" t="str">
        <f t="shared" si="26"/>
        <v/>
      </c>
      <c r="AP47" s="176"/>
      <c r="AQ47" s="102">
        <f t="shared" si="19"/>
        <v>0</v>
      </c>
      <c r="AR47" s="102">
        <f>IF('Sheet-F2'!$AJ47&lt;=0,0,'Sheet-F2'!$AJ47)</f>
        <v>0</v>
      </c>
      <c r="AS47" s="102">
        <f t="shared" si="20"/>
        <v>0</v>
      </c>
    </row>
    <row r="48" spans="1:45" ht="11.25" customHeight="1" x14ac:dyDescent="0.4">
      <c r="A48" s="190"/>
      <c r="B48" s="114">
        <v>44</v>
      </c>
      <c r="C48" s="115"/>
      <c r="D48" s="114"/>
      <c r="E48" s="114"/>
      <c r="F48" s="115"/>
      <c r="G48" s="116"/>
      <c r="H48" s="132"/>
      <c r="I48" s="133"/>
      <c r="J48" s="134"/>
      <c r="K48" s="132"/>
      <c r="L48" s="135"/>
      <c r="M48" s="136"/>
      <c r="N48" s="48">
        <f t="shared" si="5"/>
        <v>0</v>
      </c>
      <c r="O48" s="48" t="str">
        <f t="shared" si="22"/>
        <v>0.0</v>
      </c>
      <c r="P48" s="49" t="str">
        <f t="shared" si="6"/>
        <v>0</v>
      </c>
      <c r="Q48" s="48">
        <f t="shared" si="7"/>
        <v>0</v>
      </c>
      <c r="R48" s="48" t="str">
        <f t="shared" si="23"/>
        <v>0.0</v>
      </c>
      <c r="S48" s="49" t="str">
        <f t="shared" si="8"/>
        <v>0</v>
      </c>
      <c r="T48" s="48" t="str">
        <f t="shared" si="9"/>
        <v>0</v>
      </c>
      <c r="U48" s="52">
        <f t="shared" si="10"/>
        <v>0</v>
      </c>
      <c r="V48" s="136"/>
      <c r="W48" s="133"/>
      <c r="X48" s="134"/>
      <c r="Y48" s="132"/>
      <c r="Z48" s="135"/>
      <c r="AA48" s="136"/>
      <c r="AB48" s="48">
        <f t="shared" si="21"/>
        <v>0</v>
      </c>
      <c r="AC48" s="48" t="str">
        <f t="shared" si="24"/>
        <v>0.0</v>
      </c>
      <c r="AD48" s="49" t="str">
        <f t="shared" si="29"/>
        <v>0</v>
      </c>
      <c r="AE48" s="48">
        <f t="shared" si="12"/>
        <v>0</v>
      </c>
      <c r="AF48" s="48" t="str">
        <f t="shared" si="25"/>
        <v>0.0</v>
      </c>
      <c r="AG48" s="49" t="str">
        <f>_xlfn.SWITCH($G48,"ー",0.5,"■",0.8,"0")</f>
        <v>0</v>
      </c>
      <c r="AH48" s="47" t="str">
        <f t="shared" si="14"/>
        <v>0</v>
      </c>
      <c r="AI48" s="54">
        <f t="shared" si="15"/>
        <v>0</v>
      </c>
      <c r="AJ48" s="55">
        <f t="shared" si="16"/>
        <v>0</v>
      </c>
      <c r="AK48" s="56" t="str">
        <f>_xlfn.SWITCH(C48,"〇","不要",_xlfn.IFS($AS48&lt;=0,"〈い〉",$AS48&lt;=0.65,"〈ろ〉",$AS48&lt;=1,"〈は〉",$AS48&lt;=1.4,"〈に〉",$AS48&lt;=1.6,"〈ほ〉",$AS48&lt;=1.8,"〈へ〉",$AS48&lt;=2.8,"〈と〉",$AS48&lt;=3.7,"〈ち〉",$AS48&lt;=4.7,"〈り〉",$AS48&lt;=5.6,"〈ぬ〉",TRUE,"N×5.3"))</f>
        <v>〈い〉</v>
      </c>
      <c r="AL48" s="42" t="str">
        <f t="shared" ref="AL48" si="31">_xlfn.IFS($AS48&lt;=0,"〈い〉",$AS48&lt;=0.65,"〈ろ〉",$AS48&lt;=1,"〈は〉",$AS48&lt;=1.4,"〈に〉",$AS48&lt;=1.6,"〈ほ〉",$AS48&lt;=1.8,"〈へ〉",$AS48&lt;=2.8,"〈と〉",$AS48&lt;=3.7,"〈ち〉",$AS48&lt;=4.7,"〈り〉",$AS48&lt;=5.6,"〈ぬ〉",TRUE,"N×5.3")</f>
        <v>〈い〉</v>
      </c>
      <c r="AM48" s="57" t="s">
        <v>75</v>
      </c>
      <c r="AN48" s="124"/>
      <c r="AO48" s="57" t="str">
        <f t="shared" si="26"/>
        <v/>
      </c>
      <c r="AP48" s="176"/>
      <c r="AQ48" s="102">
        <f t="shared" si="19"/>
        <v>0</v>
      </c>
      <c r="AR48" s="102">
        <f>IF('Sheet-F2'!$AJ48&lt;=0,0,'Sheet-F2'!$AJ48)</f>
        <v>0</v>
      </c>
      <c r="AS48" s="102">
        <f t="shared" si="20"/>
        <v>0</v>
      </c>
    </row>
    <row r="49" spans="1:45" ht="11.25" customHeight="1" x14ac:dyDescent="0.4">
      <c r="A49" s="190"/>
      <c r="B49" s="117">
        <v>45</v>
      </c>
      <c r="C49" s="118"/>
      <c r="D49" s="117"/>
      <c r="E49" s="117"/>
      <c r="F49" s="118"/>
      <c r="G49" s="119"/>
      <c r="H49" s="137"/>
      <c r="I49" s="138"/>
      <c r="J49" s="139"/>
      <c r="K49" s="137"/>
      <c r="L49" s="140"/>
      <c r="M49" s="141"/>
      <c r="N49" s="41">
        <f>ABS(I49-J49)</f>
        <v>0</v>
      </c>
      <c r="O49" s="41" t="str">
        <f t="shared" si="22"/>
        <v>0.0</v>
      </c>
      <c r="P49" s="65" t="str">
        <f t="shared" si="6"/>
        <v>0</v>
      </c>
      <c r="Q49" s="41">
        <f t="shared" si="7"/>
        <v>0</v>
      </c>
      <c r="R49" s="41" t="str">
        <f t="shared" si="23"/>
        <v>0.0</v>
      </c>
      <c r="S49" s="65" t="str">
        <f t="shared" si="8"/>
        <v>0</v>
      </c>
      <c r="T49" s="41" t="str">
        <f t="shared" si="9"/>
        <v>0</v>
      </c>
      <c r="U49" s="67">
        <f t="shared" si="10"/>
        <v>0</v>
      </c>
      <c r="V49" s="141"/>
      <c r="W49" s="138"/>
      <c r="X49" s="139"/>
      <c r="Y49" s="137"/>
      <c r="Z49" s="140"/>
      <c r="AA49" s="141"/>
      <c r="AB49" s="41">
        <f t="shared" si="21"/>
        <v>0</v>
      </c>
      <c r="AC49" s="41" t="str">
        <f t="shared" si="24"/>
        <v>0.0</v>
      </c>
      <c r="AD49" s="65" t="str">
        <f t="shared" si="29"/>
        <v>0</v>
      </c>
      <c r="AE49" s="41">
        <f t="shared" si="12"/>
        <v>0</v>
      </c>
      <c r="AF49" s="41" t="str">
        <f t="shared" si="25"/>
        <v>0.0</v>
      </c>
      <c r="AG49" s="65" t="str">
        <f t="shared" si="13"/>
        <v>0</v>
      </c>
      <c r="AH49" s="101" t="str">
        <f t="shared" si="14"/>
        <v>0</v>
      </c>
      <c r="AI49" s="69">
        <f t="shared" si="15"/>
        <v>0</v>
      </c>
      <c r="AJ49" s="69">
        <f t="shared" si="16"/>
        <v>0</v>
      </c>
      <c r="AK49" s="14" t="str">
        <f t="shared" si="17"/>
        <v>〈い〉</v>
      </c>
      <c r="AL49" s="8" t="str">
        <f>_xlfn.IFS($AS49&lt;=0,"〈い〉",$AS49&lt;=0.65,"〈ろ〉",$AS49&lt;=1,"〈は〉",$AS49&lt;=1.4,"〈に〉",$AS49&lt;=1.6,"〈ほ〉",$AS49&lt;=1.8,"〈へ〉",$AS49&lt;=2.8,"〈と〉",$AS49&lt;=3.7,"〈ち〉",$AS49&lt;=4.7,"〈り〉",$AS49&lt;=5.6,"〈ぬ〉",TRUE,"N×5.3")</f>
        <v>〈い〉</v>
      </c>
      <c r="AM49" s="70" t="s">
        <v>75</v>
      </c>
      <c r="AN49" s="125"/>
      <c r="AO49" s="70" t="str">
        <f t="shared" si="26"/>
        <v/>
      </c>
      <c r="AP49" s="176"/>
      <c r="AQ49" s="102">
        <f t="shared" si="19"/>
        <v>0</v>
      </c>
      <c r="AR49" s="102">
        <f>IF('Sheet-F2'!$AJ49&lt;=0,0,'Sheet-F2'!$AJ49)</f>
        <v>0</v>
      </c>
      <c r="AS49" s="102">
        <f t="shared" si="20"/>
        <v>0</v>
      </c>
    </row>
    <row r="50" spans="1:45" ht="11.25" customHeight="1" x14ac:dyDescent="0.4">
      <c r="A50" s="190"/>
      <c r="B50" s="114">
        <v>46</v>
      </c>
      <c r="C50" s="115"/>
      <c r="D50" s="114"/>
      <c r="E50" s="114"/>
      <c r="F50" s="115"/>
      <c r="G50" s="116"/>
      <c r="H50" s="132"/>
      <c r="I50" s="133"/>
      <c r="J50" s="134"/>
      <c r="K50" s="132"/>
      <c r="L50" s="135"/>
      <c r="M50" s="136"/>
      <c r="N50" s="48">
        <f t="shared" si="5"/>
        <v>0</v>
      </c>
      <c r="O50" s="48" t="str">
        <f t="shared" si="22"/>
        <v>0.0</v>
      </c>
      <c r="P50" s="49" t="str">
        <f>_xlfn.SWITCH($F50,"ー",0.5,"■",0.8,"ー[下屋]",0.5,"■[下屋]",0.8,"0")</f>
        <v>0</v>
      </c>
      <c r="Q50" s="48">
        <f t="shared" si="7"/>
        <v>0</v>
      </c>
      <c r="R50" s="48" t="str">
        <f t="shared" si="23"/>
        <v>0.0</v>
      </c>
      <c r="S50" s="49" t="str">
        <f t="shared" si="8"/>
        <v>0</v>
      </c>
      <c r="T50" s="48" t="str">
        <f t="shared" si="9"/>
        <v>0</v>
      </c>
      <c r="U50" s="52">
        <f t="shared" si="10"/>
        <v>0</v>
      </c>
      <c r="V50" s="136"/>
      <c r="W50" s="133"/>
      <c r="X50" s="134"/>
      <c r="Y50" s="132"/>
      <c r="Z50" s="135"/>
      <c r="AA50" s="136"/>
      <c r="AB50" s="48">
        <f t="shared" si="21"/>
        <v>0</v>
      </c>
      <c r="AC50" s="48" t="str">
        <f t="shared" si="24"/>
        <v>0.0</v>
      </c>
      <c r="AD50" s="49" t="str">
        <f t="shared" si="29"/>
        <v>0</v>
      </c>
      <c r="AE50" s="48">
        <f t="shared" si="12"/>
        <v>0</v>
      </c>
      <c r="AF50" s="48" t="str">
        <f t="shared" si="25"/>
        <v>0.0</v>
      </c>
      <c r="AG50" s="49" t="str">
        <f t="shared" si="13"/>
        <v>0</v>
      </c>
      <c r="AH50" s="47" t="str">
        <f t="shared" si="14"/>
        <v>0</v>
      </c>
      <c r="AI50" s="54">
        <f t="shared" si="15"/>
        <v>0</v>
      </c>
      <c r="AJ50" s="55">
        <f t="shared" si="16"/>
        <v>0</v>
      </c>
      <c r="AK50" s="56" t="str">
        <f t="shared" si="17"/>
        <v>〈い〉</v>
      </c>
      <c r="AL50" s="42" t="str">
        <f t="shared" ref="AL50:AL55" si="32">_xlfn.IFS($AS50&lt;=0,"〈い〉",$AS50&lt;=0.65,"〈ろ〉",$AS50&lt;=1,"〈は〉",$AS50&lt;=1.4,"〈に〉",$AS50&lt;=1.6,"〈ほ〉",$AS50&lt;=1.8,"〈へ〉",$AS50&lt;=2.8,"〈と〉",$AS50&lt;=3.7,"〈ち〉",$AS50&lt;=4.7,"〈り〉",$AS50&lt;=5.6,"〈ぬ〉",TRUE,"N×5.3")</f>
        <v>〈い〉</v>
      </c>
      <c r="AM50" s="57" t="s">
        <v>75</v>
      </c>
      <c r="AN50" s="124"/>
      <c r="AO50" s="57" t="str">
        <f t="shared" si="26"/>
        <v/>
      </c>
      <c r="AP50" s="176"/>
      <c r="AQ50" s="102">
        <f t="shared" si="19"/>
        <v>0</v>
      </c>
      <c r="AR50" s="102">
        <f>IF('Sheet-F2'!$AJ50&lt;=0,0,'Sheet-F2'!$AJ50)</f>
        <v>0</v>
      </c>
      <c r="AS50" s="102">
        <f t="shared" si="20"/>
        <v>0</v>
      </c>
    </row>
    <row r="51" spans="1:45" ht="11.25" customHeight="1" x14ac:dyDescent="0.4">
      <c r="A51" s="190"/>
      <c r="B51" s="117">
        <v>47</v>
      </c>
      <c r="C51" s="118"/>
      <c r="D51" s="117"/>
      <c r="E51" s="117"/>
      <c r="F51" s="118"/>
      <c r="G51" s="119"/>
      <c r="H51" s="137"/>
      <c r="I51" s="138"/>
      <c r="J51" s="139"/>
      <c r="K51" s="137"/>
      <c r="L51" s="140"/>
      <c r="M51" s="141"/>
      <c r="N51" s="41">
        <f t="shared" si="5"/>
        <v>0</v>
      </c>
      <c r="O51" s="41" t="str">
        <f t="shared" si="22"/>
        <v>0.0</v>
      </c>
      <c r="P51" s="65" t="str">
        <f t="shared" si="6"/>
        <v>0</v>
      </c>
      <c r="Q51" s="41">
        <f t="shared" si="7"/>
        <v>0</v>
      </c>
      <c r="R51" s="41" t="str">
        <f t="shared" si="23"/>
        <v>0.0</v>
      </c>
      <c r="S51" s="65" t="str">
        <f t="shared" si="8"/>
        <v>0</v>
      </c>
      <c r="T51" s="41" t="str">
        <f t="shared" si="9"/>
        <v>0</v>
      </c>
      <c r="U51" s="67">
        <f t="shared" si="10"/>
        <v>0</v>
      </c>
      <c r="V51" s="141"/>
      <c r="W51" s="138"/>
      <c r="X51" s="139"/>
      <c r="Y51" s="137"/>
      <c r="Z51" s="140"/>
      <c r="AA51" s="141"/>
      <c r="AB51" s="41">
        <f t="shared" si="21"/>
        <v>0</v>
      </c>
      <c r="AC51" s="41" t="str">
        <f t="shared" si="24"/>
        <v>0.0</v>
      </c>
      <c r="AD51" s="65" t="str">
        <f t="shared" si="29"/>
        <v>0</v>
      </c>
      <c r="AE51" s="41">
        <f t="shared" si="12"/>
        <v>0</v>
      </c>
      <c r="AF51" s="41" t="str">
        <f t="shared" si="25"/>
        <v>0.0</v>
      </c>
      <c r="AG51" s="65" t="str">
        <f t="shared" si="13"/>
        <v>0</v>
      </c>
      <c r="AH51" s="101" t="str">
        <f t="shared" si="14"/>
        <v>0</v>
      </c>
      <c r="AI51" s="69">
        <f t="shared" si="15"/>
        <v>0</v>
      </c>
      <c r="AJ51" s="69">
        <f t="shared" si="16"/>
        <v>0</v>
      </c>
      <c r="AK51" s="14" t="str">
        <f t="shared" si="17"/>
        <v>〈い〉</v>
      </c>
      <c r="AL51" s="8" t="str">
        <f t="shared" si="32"/>
        <v>〈い〉</v>
      </c>
      <c r="AM51" s="70" t="s">
        <v>75</v>
      </c>
      <c r="AN51" s="125"/>
      <c r="AO51" s="70" t="str">
        <f t="shared" si="26"/>
        <v/>
      </c>
      <c r="AP51" s="176"/>
      <c r="AQ51" s="102">
        <f t="shared" si="19"/>
        <v>0</v>
      </c>
      <c r="AR51" s="102">
        <f>IF('Sheet-F2'!$AJ51&lt;=0,0,'Sheet-F2'!$AJ51)</f>
        <v>0</v>
      </c>
      <c r="AS51" s="102">
        <f t="shared" si="20"/>
        <v>0</v>
      </c>
    </row>
    <row r="52" spans="1:45" ht="11.25" customHeight="1" x14ac:dyDescent="0.4">
      <c r="A52" s="190"/>
      <c r="B52" s="114">
        <v>48</v>
      </c>
      <c r="C52" s="115"/>
      <c r="D52" s="114"/>
      <c r="E52" s="114"/>
      <c r="F52" s="115"/>
      <c r="G52" s="116"/>
      <c r="H52" s="132"/>
      <c r="I52" s="133"/>
      <c r="J52" s="134"/>
      <c r="K52" s="132"/>
      <c r="L52" s="135"/>
      <c r="M52" s="136"/>
      <c r="N52" s="48">
        <f t="shared" si="5"/>
        <v>0</v>
      </c>
      <c r="O52" s="48" t="str">
        <f t="shared" si="22"/>
        <v>0.0</v>
      </c>
      <c r="P52" s="49" t="str">
        <f t="shared" si="6"/>
        <v>0</v>
      </c>
      <c r="Q52" s="48">
        <f t="shared" si="7"/>
        <v>0</v>
      </c>
      <c r="R52" s="48" t="str">
        <f t="shared" si="23"/>
        <v>0.0</v>
      </c>
      <c r="S52" s="49" t="str">
        <f t="shared" si="8"/>
        <v>0</v>
      </c>
      <c r="T52" s="48" t="str">
        <f t="shared" si="9"/>
        <v>0</v>
      </c>
      <c r="U52" s="52">
        <f t="shared" si="10"/>
        <v>0</v>
      </c>
      <c r="V52" s="136"/>
      <c r="W52" s="133"/>
      <c r="X52" s="134"/>
      <c r="Y52" s="132"/>
      <c r="Z52" s="135"/>
      <c r="AA52" s="136"/>
      <c r="AB52" s="48">
        <f t="shared" si="21"/>
        <v>0</v>
      </c>
      <c r="AC52" s="48" t="str">
        <f t="shared" si="24"/>
        <v>0.0</v>
      </c>
      <c r="AD52" s="49" t="str">
        <f t="shared" si="11"/>
        <v>0</v>
      </c>
      <c r="AE52" s="48">
        <f t="shared" si="12"/>
        <v>0</v>
      </c>
      <c r="AF52" s="48" t="str">
        <f t="shared" si="25"/>
        <v>0.0</v>
      </c>
      <c r="AG52" s="49" t="str">
        <f t="shared" si="13"/>
        <v>0</v>
      </c>
      <c r="AH52" s="47" t="str">
        <f t="shared" si="14"/>
        <v>0</v>
      </c>
      <c r="AI52" s="54">
        <f t="shared" si="15"/>
        <v>0</v>
      </c>
      <c r="AJ52" s="55">
        <f t="shared" si="16"/>
        <v>0</v>
      </c>
      <c r="AK52" s="56" t="str">
        <f t="shared" si="17"/>
        <v>〈い〉</v>
      </c>
      <c r="AL52" s="42" t="str">
        <f t="shared" si="32"/>
        <v>〈い〉</v>
      </c>
      <c r="AM52" s="57" t="s">
        <v>75</v>
      </c>
      <c r="AN52" s="124"/>
      <c r="AO52" s="57" t="str">
        <f t="shared" si="26"/>
        <v/>
      </c>
      <c r="AP52" s="176"/>
      <c r="AQ52" s="102">
        <f t="shared" si="19"/>
        <v>0</v>
      </c>
      <c r="AR52" s="102">
        <f>IF('Sheet-F2'!$AJ52&lt;=0,0,'Sheet-F2'!$AJ52)</f>
        <v>0</v>
      </c>
      <c r="AS52" s="102">
        <f t="shared" si="20"/>
        <v>0</v>
      </c>
    </row>
    <row r="53" spans="1:45" ht="11.25" customHeight="1" x14ac:dyDescent="0.4">
      <c r="A53" s="190"/>
      <c r="B53" s="117">
        <v>49</v>
      </c>
      <c r="C53" s="118"/>
      <c r="D53" s="117"/>
      <c r="E53" s="117"/>
      <c r="F53" s="118"/>
      <c r="G53" s="119"/>
      <c r="H53" s="137"/>
      <c r="I53" s="138"/>
      <c r="J53" s="139"/>
      <c r="K53" s="137"/>
      <c r="L53" s="140"/>
      <c r="M53" s="141"/>
      <c r="N53" s="41">
        <f t="shared" si="5"/>
        <v>0</v>
      </c>
      <c r="O53" s="41" t="str">
        <f t="shared" si="22"/>
        <v>0.0</v>
      </c>
      <c r="P53" s="65" t="str">
        <f>_xlfn.SWITCH($F53,"ー",0.5,"■",0.8,"ー[下屋]",0.5,"■[下屋]",0.8,"0")</f>
        <v>0</v>
      </c>
      <c r="Q53" s="41">
        <f t="shared" si="7"/>
        <v>0</v>
      </c>
      <c r="R53" s="41" t="str">
        <f t="shared" si="23"/>
        <v>0.0</v>
      </c>
      <c r="S53" s="65" t="str">
        <f t="shared" si="8"/>
        <v>0</v>
      </c>
      <c r="T53" s="41" t="str">
        <f t="shared" si="9"/>
        <v>0</v>
      </c>
      <c r="U53" s="67">
        <f t="shared" si="10"/>
        <v>0</v>
      </c>
      <c r="V53" s="141"/>
      <c r="W53" s="138"/>
      <c r="X53" s="139"/>
      <c r="Y53" s="137"/>
      <c r="Z53" s="140"/>
      <c r="AA53" s="141"/>
      <c r="AB53" s="41">
        <f t="shared" si="21"/>
        <v>0</v>
      </c>
      <c r="AC53" s="41" t="str">
        <f t="shared" si="24"/>
        <v>0.0</v>
      </c>
      <c r="AD53" s="65" t="str">
        <f>_xlfn.SWITCH($F53,"ー",0.5,"■",0.8,"ー[下屋]",0.5,"■[下屋]",0.8,"0")</f>
        <v>0</v>
      </c>
      <c r="AE53" s="41">
        <f t="shared" si="12"/>
        <v>0</v>
      </c>
      <c r="AF53" s="41" t="str">
        <f t="shared" si="25"/>
        <v>0.0</v>
      </c>
      <c r="AG53" s="65" t="str">
        <f t="shared" si="13"/>
        <v>0</v>
      </c>
      <c r="AH53" s="101" t="str">
        <f t="shared" si="14"/>
        <v>0</v>
      </c>
      <c r="AI53" s="69">
        <f t="shared" si="15"/>
        <v>0</v>
      </c>
      <c r="AJ53" s="69">
        <f t="shared" si="16"/>
        <v>0</v>
      </c>
      <c r="AK53" s="14" t="str">
        <f t="shared" si="17"/>
        <v>〈い〉</v>
      </c>
      <c r="AL53" s="8" t="str">
        <f t="shared" si="32"/>
        <v>〈い〉</v>
      </c>
      <c r="AM53" s="70" t="s">
        <v>75</v>
      </c>
      <c r="AN53" s="125"/>
      <c r="AO53" s="70" t="str">
        <f t="shared" si="26"/>
        <v/>
      </c>
      <c r="AP53" s="176"/>
      <c r="AQ53" s="102">
        <f t="shared" si="19"/>
        <v>0</v>
      </c>
      <c r="AR53" s="102">
        <f>IF('Sheet-F2'!$AJ53&lt;=0,0,'Sheet-F2'!$AJ53)</f>
        <v>0</v>
      </c>
      <c r="AS53" s="102">
        <f t="shared" si="20"/>
        <v>0</v>
      </c>
    </row>
    <row r="54" spans="1:45" ht="11.25" customHeight="1" x14ac:dyDescent="0.4">
      <c r="A54" s="190"/>
      <c r="B54" s="114">
        <v>50</v>
      </c>
      <c r="C54" s="115"/>
      <c r="D54" s="114"/>
      <c r="E54" s="114"/>
      <c r="F54" s="115"/>
      <c r="G54" s="116"/>
      <c r="H54" s="132"/>
      <c r="I54" s="133"/>
      <c r="J54" s="134"/>
      <c r="K54" s="132"/>
      <c r="L54" s="135"/>
      <c r="M54" s="136"/>
      <c r="N54" s="48">
        <f t="shared" si="5"/>
        <v>0</v>
      </c>
      <c r="O54" s="48" t="str">
        <f t="shared" si="22"/>
        <v>0.0</v>
      </c>
      <c r="P54" s="49" t="str">
        <f t="shared" si="6"/>
        <v>0</v>
      </c>
      <c r="Q54" s="48">
        <f t="shared" si="7"/>
        <v>0</v>
      </c>
      <c r="R54" s="48" t="str">
        <f t="shared" si="23"/>
        <v>0.0</v>
      </c>
      <c r="S54" s="49" t="str">
        <f t="shared" si="8"/>
        <v>0</v>
      </c>
      <c r="T54" s="48" t="str">
        <f t="shared" si="9"/>
        <v>0</v>
      </c>
      <c r="U54" s="52">
        <f t="shared" si="10"/>
        <v>0</v>
      </c>
      <c r="V54" s="136"/>
      <c r="W54" s="133"/>
      <c r="X54" s="134"/>
      <c r="Y54" s="132"/>
      <c r="Z54" s="135"/>
      <c r="AA54" s="136"/>
      <c r="AB54" s="48">
        <f t="shared" si="21"/>
        <v>0</v>
      </c>
      <c r="AC54" s="48" t="str">
        <f t="shared" si="24"/>
        <v>0.0</v>
      </c>
      <c r="AD54" s="49" t="str">
        <f>_xlfn.SWITCH($F54,"ー",0.5,"■",0.8,"ー[下屋]",0.5,"■[下屋]",0.8,"0")</f>
        <v>0</v>
      </c>
      <c r="AE54" s="48">
        <f t="shared" si="12"/>
        <v>0</v>
      </c>
      <c r="AF54" s="48" t="str">
        <f t="shared" si="25"/>
        <v>0.0</v>
      </c>
      <c r="AG54" s="49" t="str">
        <f t="shared" si="13"/>
        <v>0</v>
      </c>
      <c r="AH54" s="47" t="str">
        <f t="shared" si="14"/>
        <v>0</v>
      </c>
      <c r="AI54" s="54">
        <f t="shared" si="15"/>
        <v>0</v>
      </c>
      <c r="AJ54" s="55">
        <f t="shared" si="16"/>
        <v>0</v>
      </c>
      <c r="AK54" s="56" t="str">
        <f t="shared" si="17"/>
        <v>〈い〉</v>
      </c>
      <c r="AL54" s="42" t="str">
        <f>_xlfn.IFS($AS54&lt;=0,"〈い〉",$AS54&lt;=0.65,"〈ろ〉",$AS54&lt;=1,"〈は〉",$AS54&lt;=1.4,"〈に〉",$AS54&lt;=1.6,"〈ほ〉",$AS54&lt;=1.8,"〈へ〉",$AS54&lt;=2.8,"〈と〉",$AS54&lt;=3.7,"〈ち〉",$AS54&lt;=4.7,"〈り〉",$AS54&lt;=5.6,"〈ぬ〉",TRUE,"N×5.3")</f>
        <v>〈い〉</v>
      </c>
      <c r="AM54" s="57" t="s">
        <v>75</v>
      </c>
      <c r="AN54" s="124"/>
      <c r="AO54" s="57" t="str">
        <f t="shared" si="26"/>
        <v/>
      </c>
      <c r="AP54" s="176"/>
      <c r="AQ54" s="102">
        <f t="shared" si="19"/>
        <v>0</v>
      </c>
      <c r="AR54" s="102">
        <f>IF('Sheet-F2'!$AJ54&lt;=0,0,'Sheet-F2'!$AJ54)</f>
        <v>0</v>
      </c>
      <c r="AS54" s="102">
        <f t="shared" si="20"/>
        <v>0</v>
      </c>
    </row>
    <row r="55" spans="1:45" ht="11.25" customHeight="1" x14ac:dyDescent="0.4">
      <c r="A55" s="190"/>
      <c r="B55" s="117">
        <v>51</v>
      </c>
      <c r="C55" s="118"/>
      <c r="D55" s="117"/>
      <c r="E55" s="117"/>
      <c r="F55" s="118"/>
      <c r="G55" s="119"/>
      <c r="H55" s="137"/>
      <c r="I55" s="138"/>
      <c r="J55" s="139"/>
      <c r="K55" s="137"/>
      <c r="L55" s="140"/>
      <c r="M55" s="141"/>
      <c r="N55" s="41">
        <f t="shared" si="5"/>
        <v>0</v>
      </c>
      <c r="O55" s="41" t="str">
        <f t="shared" si="22"/>
        <v>0.0</v>
      </c>
      <c r="P55" s="65" t="str">
        <f>_xlfn.SWITCH($F55,"ー",0.5,"■",0.8,"ー[下屋]",0.5,"■[下屋]",0.8,"0")</f>
        <v>0</v>
      </c>
      <c r="Q55" s="41">
        <f t="shared" si="7"/>
        <v>0</v>
      </c>
      <c r="R55" s="41" t="str">
        <f t="shared" si="23"/>
        <v>0.0</v>
      </c>
      <c r="S55" s="65" t="str">
        <f t="shared" si="8"/>
        <v>0</v>
      </c>
      <c r="T55" s="41" t="str">
        <f t="shared" si="9"/>
        <v>0</v>
      </c>
      <c r="U55" s="67">
        <f t="shared" si="10"/>
        <v>0</v>
      </c>
      <c r="V55" s="141"/>
      <c r="W55" s="138"/>
      <c r="X55" s="139"/>
      <c r="Y55" s="137"/>
      <c r="Z55" s="140"/>
      <c r="AA55" s="141"/>
      <c r="AB55" s="41">
        <f t="shared" si="21"/>
        <v>0</v>
      </c>
      <c r="AC55" s="41" t="str">
        <f t="shared" si="24"/>
        <v>0.0</v>
      </c>
      <c r="AD55" s="65" t="str">
        <f t="shared" si="11"/>
        <v>0</v>
      </c>
      <c r="AE55" s="41">
        <f t="shared" si="12"/>
        <v>0</v>
      </c>
      <c r="AF55" s="41" t="str">
        <f t="shared" si="25"/>
        <v>0.0</v>
      </c>
      <c r="AG55" s="65" t="str">
        <f t="shared" si="13"/>
        <v>0</v>
      </c>
      <c r="AH55" s="101" t="str">
        <f t="shared" si="14"/>
        <v>0</v>
      </c>
      <c r="AI55" s="69">
        <f t="shared" si="15"/>
        <v>0</v>
      </c>
      <c r="AJ55" s="69">
        <f t="shared" si="16"/>
        <v>0</v>
      </c>
      <c r="AK55" s="14" t="str">
        <f t="shared" si="17"/>
        <v>〈い〉</v>
      </c>
      <c r="AL55" s="8" t="str">
        <f t="shared" si="32"/>
        <v>〈い〉</v>
      </c>
      <c r="AM55" s="70" t="s">
        <v>75</v>
      </c>
      <c r="AN55" s="125"/>
      <c r="AO55" s="70" t="str">
        <f t="shared" si="26"/>
        <v/>
      </c>
      <c r="AP55" s="176"/>
      <c r="AQ55" s="102">
        <f t="shared" si="19"/>
        <v>0</v>
      </c>
      <c r="AR55" s="102">
        <f>IF('Sheet-F2'!$AJ55&lt;=0,0,'Sheet-F2'!$AJ55)</f>
        <v>0</v>
      </c>
      <c r="AS55" s="102">
        <f t="shared" si="20"/>
        <v>0</v>
      </c>
    </row>
    <row r="56" spans="1:45" ht="11.25" customHeight="1" x14ac:dyDescent="0.4">
      <c r="A56" s="190"/>
      <c r="B56" s="114">
        <v>52</v>
      </c>
      <c r="C56" s="115"/>
      <c r="D56" s="114"/>
      <c r="E56" s="114"/>
      <c r="F56" s="115"/>
      <c r="G56" s="116"/>
      <c r="H56" s="132"/>
      <c r="I56" s="133"/>
      <c r="J56" s="134"/>
      <c r="K56" s="132"/>
      <c r="L56" s="135"/>
      <c r="M56" s="136"/>
      <c r="N56" s="48">
        <f t="shared" si="5"/>
        <v>0</v>
      </c>
      <c r="O56" s="48" t="str">
        <f t="shared" si="22"/>
        <v>0.0</v>
      </c>
      <c r="P56" s="49" t="str">
        <f t="shared" si="6"/>
        <v>0</v>
      </c>
      <c r="Q56" s="48">
        <f t="shared" si="7"/>
        <v>0</v>
      </c>
      <c r="R56" s="48" t="str">
        <f t="shared" si="23"/>
        <v>0.0</v>
      </c>
      <c r="S56" s="49" t="str">
        <f t="shared" si="8"/>
        <v>0</v>
      </c>
      <c r="T56" s="48" t="str">
        <f t="shared" si="9"/>
        <v>0</v>
      </c>
      <c r="U56" s="52">
        <f t="shared" si="10"/>
        <v>0</v>
      </c>
      <c r="V56" s="136"/>
      <c r="W56" s="133"/>
      <c r="X56" s="134"/>
      <c r="Y56" s="132"/>
      <c r="Z56" s="135"/>
      <c r="AA56" s="136"/>
      <c r="AB56" s="48">
        <f t="shared" si="21"/>
        <v>0</v>
      </c>
      <c r="AC56" s="48" t="str">
        <f t="shared" si="24"/>
        <v>0.0</v>
      </c>
      <c r="AD56" s="49" t="str">
        <f t="shared" si="11"/>
        <v>0</v>
      </c>
      <c r="AE56" s="48">
        <f t="shared" si="12"/>
        <v>0</v>
      </c>
      <c r="AF56" s="48" t="str">
        <f t="shared" si="25"/>
        <v>0.0</v>
      </c>
      <c r="AG56" s="49" t="str">
        <f t="shared" si="13"/>
        <v>0</v>
      </c>
      <c r="AH56" s="47" t="str">
        <f t="shared" si="14"/>
        <v>0</v>
      </c>
      <c r="AI56" s="54">
        <f t="shared" si="15"/>
        <v>0</v>
      </c>
      <c r="AJ56" s="55">
        <f t="shared" si="16"/>
        <v>0</v>
      </c>
      <c r="AK56" s="56" t="str">
        <f t="shared" si="17"/>
        <v>〈い〉</v>
      </c>
      <c r="AL56" s="42" t="str">
        <f>_xlfn.IFS($AS56&lt;=0,"〈い〉",$AS56&lt;=0.65,"〈ろ〉",$AS56&lt;=1,"〈は〉",$AS56&lt;=1.4,"〈に〉",$AS56&lt;=1.6,"〈ほ〉",$AS56&lt;=1.8,"〈へ〉",$AS56&lt;=2.8,"〈と〉",$AS56&lt;=3.7,"〈ち〉",$AS56&lt;=4.7,"〈り〉",$AS56&lt;=5.6,"〈ぬ〉",TRUE,"N×5.3")</f>
        <v>〈い〉</v>
      </c>
      <c r="AM56" s="57" t="s">
        <v>75</v>
      </c>
      <c r="AN56" s="124"/>
      <c r="AO56" s="57" t="str">
        <f t="shared" si="26"/>
        <v/>
      </c>
      <c r="AP56" s="176"/>
      <c r="AQ56" s="102">
        <f t="shared" si="19"/>
        <v>0</v>
      </c>
      <c r="AR56" s="102">
        <f>IF('Sheet-F2'!$AJ56&lt;=0,0,'Sheet-F2'!$AJ56)</f>
        <v>0</v>
      </c>
      <c r="AS56" s="102">
        <f t="shared" si="20"/>
        <v>0</v>
      </c>
    </row>
    <row r="57" spans="1:45" ht="11.25" customHeight="1" x14ac:dyDescent="0.4">
      <c r="A57" s="190"/>
      <c r="B57" s="117">
        <v>53</v>
      </c>
      <c r="C57" s="118"/>
      <c r="D57" s="117"/>
      <c r="E57" s="117"/>
      <c r="F57" s="118"/>
      <c r="G57" s="119"/>
      <c r="H57" s="137"/>
      <c r="I57" s="138"/>
      <c r="J57" s="139"/>
      <c r="K57" s="137"/>
      <c r="L57" s="140"/>
      <c r="M57" s="141"/>
      <c r="N57" s="41">
        <f t="shared" si="5"/>
        <v>0</v>
      </c>
      <c r="O57" s="41" t="str">
        <f t="shared" si="22"/>
        <v>0.0</v>
      </c>
      <c r="P57" s="65" t="str">
        <f t="shared" si="6"/>
        <v>0</v>
      </c>
      <c r="Q57" s="41">
        <f t="shared" si="7"/>
        <v>0</v>
      </c>
      <c r="R57" s="41" t="str">
        <f t="shared" si="23"/>
        <v>0.0</v>
      </c>
      <c r="S57" s="65" t="str">
        <f t="shared" si="8"/>
        <v>0</v>
      </c>
      <c r="T57" s="41" t="str">
        <f t="shared" si="9"/>
        <v>0</v>
      </c>
      <c r="U57" s="67">
        <f t="shared" si="10"/>
        <v>0</v>
      </c>
      <c r="V57" s="141"/>
      <c r="W57" s="138"/>
      <c r="X57" s="139"/>
      <c r="Y57" s="137"/>
      <c r="Z57" s="140"/>
      <c r="AA57" s="141"/>
      <c r="AB57" s="41">
        <f t="shared" si="21"/>
        <v>0</v>
      </c>
      <c r="AC57" s="41" t="str">
        <f t="shared" si="24"/>
        <v>0.0</v>
      </c>
      <c r="AD57" s="65" t="str">
        <f t="shared" si="11"/>
        <v>0</v>
      </c>
      <c r="AE57" s="41">
        <f t="shared" si="12"/>
        <v>0</v>
      </c>
      <c r="AF57" s="41" t="str">
        <f t="shared" si="25"/>
        <v>0.0</v>
      </c>
      <c r="AG57" s="65" t="str">
        <f t="shared" si="13"/>
        <v>0</v>
      </c>
      <c r="AH57" s="101" t="str">
        <f t="shared" si="14"/>
        <v>0</v>
      </c>
      <c r="AI57" s="69">
        <f t="shared" si="15"/>
        <v>0</v>
      </c>
      <c r="AJ57" s="69">
        <f t="shared" si="16"/>
        <v>0</v>
      </c>
      <c r="AK57" s="14" t="str">
        <f t="shared" si="17"/>
        <v>〈い〉</v>
      </c>
      <c r="AL57" s="8" t="str">
        <f>_xlfn.IFS($AS57&lt;=0,"〈い〉",$AS57&lt;=0.65,"〈ろ〉",$AS57&lt;=1,"〈は〉",$AS57&lt;=1.4,"〈に〉",$AS57&lt;=1.6,"〈ほ〉",$AS57&lt;=1.8,"〈へ〉",$AS57&lt;=2.8,"〈と〉",$AS57&lt;=3.7,"〈ち〉",$AS57&lt;=4.7,"〈り〉",$AS57&lt;=5.6,"〈ぬ〉",TRUE,"N×5.3")</f>
        <v>〈い〉</v>
      </c>
      <c r="AM57" s="70" t="s">
        <v>75</v>
      </c>
      <c r="AN57" s="125"/>
      <c r="AO57" s="70" t="str">
        <f t="shared" si="26"/>
        <v/>
      </c>
      <c r="AP57" s="176"/>
      <c r="AQ57" s="102">
        <f t="shared" si="19"/>
        <v>0</v>
      </c>
      <c r="AR57" s="102">
        <f>IF('Sheet-F2'!$AJ57&lt;=0,0,'Sheet-F2'!$AJ57)</f>
        <v>0</v>
      </c>
      <c r="AS57" s="102">
        <f t="shared" si="20"/>
        <v>0</v>
      </c>
    </row>
    <row r="58" spans="1:45" ht="11.25" customHeight="1" x14ac:dyDescent="0.4">
      <c r="A58" s="190"/>
      <c r="B58" s="114">
        <v>54</v>
      </c>
      <c r="C58" s="115"/>
      <c r="D58" s="114"/>
      <c r="E58" s="114"/>
      <c r="F58" s="115"/>
      <c r="G58" s="116"/>
      <c r="H58" s="132"/>
      <c r="I58" s="133"/>
      <c r="J58" s="134"/>
      <c r="K58" s="132"/>
      <c r="L58" s="135"/>
      <c r="M58" s="136"/>
      <c r="N58" s="48">
        <f t="shared" si="5"/>
        <v>0</v>
      </c>
      <c r="O58" s="48" t="str">
        <f t="shared" si="22"/>
        <v>0.0</v>
      </c>
      <c r="P58" s="49" t="str">
        <f t="shared" si="6"/>
        <v>0</v>
      </c>
      <c r="Q58" s="48">
        <f t="shared" si="7"/>
        <v>0</v>
      </c>
      <c r="R58" s="48" t="str">
        <f t="shared" si="23"/>
        <v>0.0</v>
      </c>
      <c r="S58" s="49" t="str">
        <f t="shared" si="8"/>
        <v>0</v>
      </c>
      <c r="T58" s="48" t="str">
        <f t="shared" si="9"/>
        <v>0</v>
      </c>
      <c r="U58" s="52">
        <f t="shared" si="10"/>
        <v>0</v>
      </c>
      <c r="V58" s="136"/>
      <c r="W58" s="133"/>
      <c r="X58" s="134"/>
      <c r="Y58" s="132"/>
      <c r="Z58" s="135"/>
      <c r="AA58" s="136"/>
      <c r="AB58" s="48">
        <f t="shared" si="21"/>
        <v>0</v>
      </c>
      <c r="AC58" s="48" t="str">
        <f t="shared" si="24"/>
        <v>0.0</v>
      </c>
      <c r="AD58" s="49" t="str">
        <f t="shared" si="11"/>
        <v>0</v>
      </c>
      <c r="AE58" s="48">
        <f t="shared" si="12"/>
        <v>0</v>
      </c>
      <c r="AF58" s="48" t="str">
        <f t="shared" si="25"/>
        <v>0.0</v>
      </c>
      <c r="AG58" s="49" t="str">
        <f t="shared" si="13"/>
        <v>0</v>
      </c>
      <c r="AH58" s="47" t="str">
        <f t="shared" si="14"/>
        <v>0</v>
      </c>
      <c r="AI58" s="54">
        <f t="shared" si="15"/>
        <v>0</v>
      </c>
      <c r="AJ58" s="55">
        <f t="shared" si="16"/>
        <v>0</v>
      </c>
      <c r="AK58" s="56" t="str">
        <f>_xlfn.SWITCH(C58,"〇","不要",_xlfn.IFS($AS58&lt;=0,"〈い〉",$AS58&lt;=0.65,"〈ろ〉",$AS58&lt;=1,"〈は〉",$AS58&lt;=1.4,"〈に〉",$AS58&lt;=1.6,"〈ほ〉",$AS58&lt;=1.8,"〈へ〉",$AS58&lt;=2.8,"〈と〉",$AS58&lt;=3.7,"〈ち〉",$AS58&lt;=4.7,"〈り〉",$AS58&lt;=5.6,"〈ぬ〉",TRUE,"N×5.3"))</f>
        <v>〈い〉</v>
      </c>
      <c r="AL58" s="42" t="str">
        <f t="shared" ref="AL58:AL60" si="33">_xlfn.IFS($AS58&lt;=0,"〈い〉",$AS58&lt;=0.65,"〈ろ〉",$AS58&lt;=1,"〈は〉",$AS58&lt;=1.4,"〈に〉",$AS58&lt;=1.6,"〈ほ〉",$AS58&lt;=1.8,"〈へ〉",$AS58&lt;=2.8,"〈と〉",$AS58&lt;=3.7,"〈ち〉",$AS58&lt;=4.7,"〈り〉",$AS58&lt;=5.6,"〈ぬ〉",TRUE,"N×5.3")</f>
        <v>〈い〉</v>
      </c>
      <c r="AM58" s="57" t="s">
        <v>75</v>
      </c>
      <c r="AN58" s="124"/>
      <c r="AO58" s="57" t="str">
        <f t="shared" si="26"/>
        <v/>
      </c>
      <c r="AP58" s="176"/>
      <c r="AQ58" s="102">
        <f t="shared" si="19"/>
        <v>0</v>
      </c>
      <c r="AR58" s="102">
        <f>IF('Sheet-F2'!$AJ58&lt;=0,0,'Sheet-F2'!$AJ58)</f>
        <v>0</v>
      </c>
      <c r="AS58" s="102">
        <f t="shared" si="20"/>
        <v>0</v>
      </c>
    </row>
    <row r="59" spans="1:45" ht="11.25" customHeight="1" x14ac:dyDescent="0.4">
      <c r="A59" s="190"/>
      <c r="B59" s="117">
        <v>55</v>
      </c>
      <c r="C59" s="118"/>
      <c r="D59" s="117"/>
      <c r="E59" s="117"/>
      <c r="F59" s="118"/>
      <c r="G59" s="119"/>
      <c r="H59" s="137"/>
      <c r="I59" s="138"/>
      <c r="J59" s="139"/>
      <c r="K59" s="137"/>
      <c r="L59" s="140"/>
      <c r="M59" s="141"/>
      <c r="N59" s="41">
        <f t="shared" si="5"/>
        <v>0</v>
      </c>
      <c r="O59" s="41" t="str">
        <f t="shared" si="22"/>
        <v>0.0</v>
      </c>
      <c r="P59" s="65" t="str">
        <f t="shared" si="6"/>
        <v>0</v>
      </c>
      <c r="Q59" s="41">
        <f t="shared" si="7"/>
        <v>0</v>
      </c>
      <c r="R59" s="41" t="str">
        <f t="shared" si="23"/>
        <v>0.0</v>
      </c>
      <c r="S59" s="65" t="str">
        <f t="shared" si="8"/>
        <v>0</v>
      </c>
      <c r="T59" s="41" t="str">
        <f t="shared" si="9"/>
        <v>0</v>
      </c>
      <c r="U59" s="67">
        <f t="shared" si="10"/>
        <v>0</v>
      </c>
      <c r="V59" s="141"/>
      <c r="W59" s="138"/>
      <c r="X59" s="139"/>
      <c r="Y59" s="137"/>
      <c r="Z59" s="140"/>
      <c r="AA59" s="141"/>
      <c r="AB59" s="41">
        <f t="shared" si="21"/>
        <v>0</v>
      </c>
      <c r="AC59" s="41" t="str">
        <f t="shared" si="24"/>
        <v>0.0</v>
      </c>
      <c r="AD59" s="65" t="str">
        <f t="shared" si="11"/>
        <v>0</v>
      </c>
      <c r="AE59" s="41">
        <f t="shared" si="12"/>
        <v>0</v>
      </c>
      <c r="AF59" s="41" t="str">
        <f t="shared" si="25"/>
        <v>0.0</v>
      </c>
      <c r="AG59" s="65" t="str">
        <f t="shared" si="13"/>
        <v>0</v>
      </c>
      <c r="AH59" s="101" t="str">
        <f t="shared" si="14"/>
        <v>0</v>
      </c>
      <c r="AI59" s="69">
        <f t="shared" si="15"/>
        <v>0</v>
      </c>
      <c r="AJ59" s="69">
        <f t="shared" si="16"/>
        <v>0</v>
      </c>
      <c r="AK59" s="14" t="str">
        <f t="shared" si="17"/>
        <v>〈い〉</v>
      </c>
      <c r="AL59" s="8" t="str">
        <f t="shared" si="33"/>
        <v>〈い〉</v>
      </c>
      <c r="AM59" s="70" t="s">
        <v>75</v>
      </c>
      <c r="AN59" s="125"/>
      <c r="AO59" s="70" t="str">
        <f t="shared" si="26"/>
        <v/>
      </c>
      <c r="AP59" s="176"/>
      <c r="AQ59" s="102">
        <f t="shared" si="19"/>
        <v>0</v>
      </c>
      <c r="AR59" s="102">
        <f>IF('Sheet-F2'!$AJ59&lt;=0,0,'Sheet-F2'!$AJ59)</f>
        <v>0</v>
      </c>
      <c r="AS59" s="102">
        <f t="shared" si="20"/>
        <v>0</v>
      </c>
    </row>
    <row r="60" spans="1:45" ht="11.25" customHeight="1" x14ac:dyDescent="0.4">
      <c r="A60" s="190"/>
      <c r="B60" s="114">
        <v>56</v>
      </c>
      <c r="C60" s="115"/>
      <c r="D60" s="114"/>
      <c r="E60" s="114"/>
      <c r="F60" s="115"/>
      <c r="G60" s="116"/>
      <c r="H60" s="132"/>
      <c r="I60" s="133"/>
      <c r="J60" s="134"/>
      <c r="K60" s="132"/>
      <c r="L60" s="135"/>
      <c r="M60" s="136"/>
      <c r="N60" s="48">
        <f t="shared" si="5"/>
        <v>0</v>
      </c>
      <c r="O60" s="48" t="str">
        <f t="shared" si="22"/>
        <v>0.0</v>
      </c>
      <c r="P60" s="49" t="str">
        <f t="shared" si="6"/>
        <v>0</v>
      </c>
      <c r="Q60" s="48">
        <f t="shared" si="7"/>
        <v>0</v>
      </c>
      <c r="R60" s="48" t="str">
        <f t="shared" si="23"/>
        <v>0.0</v>
      </c>
      <c r="S60" s="49" t="str">
        <f t="shared" si="8"/>
        <v>0</v>
      </c>
      <c r="T60" s="48" t="str">
        <f t="shared" si="9"/>
        <v>0</v>
      </c>
      <c r="U60" s="52">
        <f t="shared" si="10"/>
        <v>0</v>
      </c>
      <c r="V60" s="136"/>
      <c r="W60" s="133"/>
      <c r="X60" s="134"/>
      <c r="Y60" s="132"/>
      <c r="Z60" s="135"/>
      <c r="AA60" s="136"/>
      <c r="AB60" s="48">
        <f t="shared" si="21"/>
        <v>0</v>
      </c>
      <c r="AC60" s="48" t="str">
        <f t="shared" si="24"/>
        <v>0.0</v>
      </c>
      <c r="AD60" s="49" t="str">
        <f t="shared" si="11"/>
        <v>0</v>
      </c>
      <c r="AE60" s="48">
        <f t="shared" si="12"/>
        <v>0</v>
      </c>
      <c r="AF60" s="48" t="str">
        <f t="shared" si="25"/>
        <v>0.0</v>
      </c>
      <c r="AG60" s="49" t="str">
        <f t="shared" si="13"/>
        <v>0</v>
      </c>
      <c r="AH60" s="47" t="str">
        <f t="shared" si="14"/>
        <v>0</v>
      </c>
      <c r="AI60" s="54">
        <f t="shared" si="15"/>
        <v>0</v>
      </c>
      <c r="AJ60" s="55">
        <f t="shared" si="16"/>
        <v>0</v>
      </c>
      <c r="AK60" s="56" t="str">
        <f t="shared" si="17"/>
        <v>〈い〉</v>
      </c>
      <c r="AL60" s="42" t="str">
        <f t="shared" si="33"/>
        <v>〈い〉</v>
      </c>
      <c r="AM60" s="57" t="s">
        <v>75</v>
      </c>
      <c r="AN60" s="124"/>
      <c r="AO60" s="57" t="str">
        <f t="shared" si="26"/>
        <v/>
      </c>
      <c r="AP60" s="176"/>
      <c r="AQ60" s="102">
        <f t="shared" si="19"/>
        <v>0</v>
      </c>
      <c r="AR60" s="102">
        <f>IF('Sheet-F2'!$AJ60&lt;=0,0,'Sheet-F2'!$AJ60)</f>
        <v>0</v>
      </c>
      <c r="AS60" s="102">
        <f t="shared" si="20"/>
        <v>0</v>
      </c>
    </row>
    <row r="61" spans="1:45" ht="11.25" customHeight="1" x14ac:dyDescent="0.4">
      <c r="A61" s="190"/>
      <c r="B61" s="117">
        <v>57</v>
      </c>
      <c r="C61" s="118"/>
      <c r="D61" s="117"/>
      <c r="E61" s="117"/>
      <c r="F61" s="118"/>
      <c r="G61" s="119"/>
      <c r="H61" s="137"/>
      <c r="I61" s="138"/>
      <c r="J61" s="139"/>
      <c r="K61" s="137"/>
      <c r="L61" s="140"/>
      <c r="M61" s="141"/>
      <c r="N61" s="41">
        <f t="shared" si="5"/>
        <v>0</v>
      </c>
      <c r="O61" s="41" t="str">
        <f t="shared" si="22"/>
        <v>0.0</v>
      </c>
      <c r="P61" s="65" t="str">
        <f t="shared" si="6"/>
        <v>0</v>
      </c>
      <c r="Q61" s="41">
        <f t="shared" si="7"/>
        <v>0</v>
      </c>
      <c r="R61" s="41" t="str">
        <f t="shared" si="23"/>
        <v>0.0</v>
      </c>
      <c r="S61" s="65" t="str">
        <f t="shared" si="8"/>
        <v>0</v>
      </c>
      <c r="T61" s="41" t="str">
        <f t="shared" si="9"/>
        <v>0</v>
      </c>
      <c r="U61" s="67">
        <f t="shared" si="10"/>
        <v>0</v>
      </c>
      <c r="V61" s="141"/>
      <c r="W61" s="138"/>
      <c r="X61" s="139"/>
      <c r="Y61" s="137"/>
      <c r="Z61" s="140"/>
      <c r="AA61" s="141"/>
      <c r="AB61" s="41">
        <f t="shared" si="21"/>
        <v>0</v>
      </c>
      <c r="AC61" s="41" t="str">
        <f t="shared" si="24"/>
        <v>0.0</v>
      </c>
      <c r="AD61" s="65" t="str">
        <f t="shared" si="11"/>
        <v>0</v>
      </c>
      <c r="AE61" s="41">
        <f t="shared" si="12"/>
        <v>0</v>
      </c>
      <c r="AF61" s="41" t="str">
        <f t="shared" si="25"/>
        <v>0.0</v>
      </c>
      <c r="AG61" s="65" t="str">
        <f t="shared" si="13"/>
        <v>0</v>
      </c>
      <c r="AH61" s="101" t="str">
        <f t="shared" si="14"/>
        <v>0</v>
      </c>
      <c r="AI61" s="69">
        <f t="shared" si="15"/>
        <v>0</v>
      </c>
      <c r="AJ61" s="69">
        <f t="shared" si="16"/>
        <v>0</v>
      </c>
      <c r="AK61" s="14" t="str">
        <f>_xlfn.SWITCH(C61,"〇","不要",_xlfn.IFS($AS61&lt;=0,"〈い〉",$AS61&lt;=0.65,"〈ろ〉",$AS61&lt;=1,"〈は〉",$AS61&lt;=1.4,"〈に〉",$AS61&lt;=1.6,"〈ほ〉",$AS61&lt;=1.8,"〈へ〉",$AS61&lt;=2.8,"〈と〉",$AS61&lt;=3.7,"〈ち〉",$AS61&lt;=4.7,"〈り〉",$AS61&lt;=5.6,"〈ぬ〉",TRUE,"N×5.3"))</f>
        <v>〈い〉</v>
      </c>
      <c r="AL61" s="8" t="str">
        <f>_xlfn.IFS($AS61&lt;=0,"〈い〉",$AS61&lt;=0.65,"〈ろ〉",$AS61&lt;=1,"〈は〉",$AS61&lt;=1.4,"〈に〉",$AS61&lt;=1.6,"〈ほ〉",$AS61&lt;=1.8,"〈へ〉",$AS61&lt;=2.8,"〈と〉",$AS61&lt;=3.7,"〈ち〉",$AS61&lt;=4.7,"〈り〉",$AS61&lt;=5.6,"〈ぬ〉",TRUE,"N×5.3")</f>
        <v>〈い〉</v>
      </c>
      <c r="AM61" s="70" t="s">
        <v>75</v>
      </c>
      <c r="AN61" s="125"/>
      <c r="AO61" s="70" t="str">
        <f t="shared" si="26"/>
        <v/>
      </c>
      <c r="AP61" s="176"/>
      <c r="AQ61" s="102">
        <f t="shared" si="19"/>
        <v>0</v>
      </c>
      <c r="AR61" s="102">
        <f>IF('Sheet-F2'!$AJ61&lt;=0,0,'Sheet-F2'!$AJ61)</f>
        <v>0</v>
      </c>
      <c r="AS61" s="102">
        <f t="shared" si="20"/>
        <v>0</v>
      </c>
    </row>
    <row r="62" spans="1:45" ht="11.25" customHeight="1" x14ac:dyDescent="0.4">
      <c r="A62" s="190"/>
      <c r="B62" s="114">
        <v>58</v>
      </c>
      <c r="C62" s="115"/>
      <c r="D62" s="114"/>
      <c r="E62" s="114"/>
      <c r="F62" s="115"/>
      <c r="G62" s="116"/>
      <c r="H62" s="132"/>
      <c r="I62" s="133"/>
      <c r="J62" s="134"/>
      <c r="K62" s="132"/>
      <c r="L62" s="135"/>
      <c r="M62" s="136"/>
      <c r="N62" s="48">
        <f t="shared" si="5"/>
        <v>0</v>
      </c>
      <c r="O62" s="48" t="str">
        <f t="shared" si="22"/>
        <v>0.0</v>
      </c>
      <c r="P62" s="49" t="str">
        <f t="shared" si="6"/>
        <v>0</v>
      </c>
      <c r="Q62" s="48">
        <f t="shared" si="7"/>
        <v>0</v>
      </c>
      <c r="R62" s="48" t="str">
        <f t="shared" si="23"/>
        <v>0.0</v>
      </c>
      <c r="S62" s="49" t="str">
        <f t="shared" si="8"/>
        <v>0</v>
      </c>
      <c r="T62" s="48" t="str">
        <f t="shared" si="9"/>
        <v>0</v>
      </c>
      <c r="U62" s="52">
        <f t="shared" si="10"/>
        <v>0</v>
      </c>
      <c r="V62" s="136"/>
      <c r="W62" s="133"/>
      <c r="X62" s="134"/>
      <c r="Y62" s="132"/>
      <c r="Z62" s="135"/>
      <c r="AA62" s="136"/>
      <c r="AB62" s="48">
        <f t="shared" si="21"/>
        <v>0</v>
      </c>
      <c r="AC62" s="48" t="str">
        <f t="shared" si="24"/>
        <v>0.0</v>
      </c>
      <c r="AD62" s="49" t="str">
        <f t="shared" si="11"/>
        <v>0</v>
      </c>
      <c r="AE62" s="48">
        <f t="shared" si="12"/>
        <v>0</v>
      </c>
      <c r="AF62" s="48" t="str">
        <f t="shared" si="25"/>
        <v>0.0</v>
      </c>
      <c r="AG62" s="49" t="str">
        <f t="shared" si="13"/>
        <v>0</v>
      </c>
      <c r="AH62" s="47" t="str">
        <f t="shared" si="14"/>
        <v>0</v>
      </c>
      <c r="AI62" s="54">
        <f t="shared" si="15"/>
        <v>0</v>
      </c>
      <c r="AJ62" s="55">
        <f t="shared" si="16"/>
        <v>0</v>
      </c>
      <c r="AK62" s="56" t="str">
        <f t="shared" si="17"/>
        <v>〈い〉</v>
      </c>
      <c r="AL62" s="42" t="str">
        <f t="shared" ref="AL62:AL64" si="34">_xlfn.IFS($AS62&lt;=0,"〈い〉",$AS62&lt;=0.65,"〈ろ〉",$AS62&lt;=1,"〈は〉",$AS62&lt;=1.4,"〈に〉",$AS62&lt;=1.6,"〈ほ〉",$AS62&lt;=1.8,"〈へ〉",$AS62&lt;=2.8,"〈と〉",$AS62&lt;=3.7,"〈ち〉",$AS62&lt;=4.7,"〈り〉",$AS62&lt;=5.6,"〈ぬ〉",TRUE,"N×5.3")</f>
        <v>〈い〉</v>
      </c>
      <c r="AM62" s="57" t="s">
        <v>75</v>
      </c>
      <c r="AN62" s="124"/>
      <c r="AO62" s="57" t="str">
        <f t="shared" si="26"/>
        <v/>
      </c>
      <c r="AP62" s="176"/>
      <c r="AQ62" s="102">
        <f t="shared" si="19"/>
        <v>0</v>
      </c>
      <c r="AR62" s="102">
        <f>IF('Sheet-F2'!$AJ62&lt;=0,0,'Sheet-F2'!$AJ62)</f>
        <v>0</v>
      </c>
      <c r="AS62" s="102">
        <f t="shared" si="20"/>
        <v>0</v>
      </c>
    </row>
    <row r="63" spans="1:45" ht="11.25" customHeight="1" x14ac:dyDescent="0.4">
      <c r="A63" s="190"/>
      <c r="B63" s="117">
        <v>59</v>
      </c>
      <c r="C63" s="118"/>
      <c r="D63" s="117"/>
      <c r="E63" s="117"/>
      <c r="F63" s="118"/>
      <c r="G63" s="119"/>
      <c r="H63" s="137"/>
      <c r="I63" s="138"/>
      <c r="J63" s="139"/>
      <c r="K63" s="137"/>
      <c r="L63" s="140"/>
      <c r="M63" s="141"/>
      <c r="N63" s="41">
        <f t="shared" si="5"/>
        <v>0</v>
      </c>
      <c r="O63" s="41" t="str">
        <f t="shared" si="22"/>
        <v>0.0</v>
      </c>
      <c r="P63" s="65" t="str">
        <f t="shared" si="6"/>
        <v>0</v>
      </c>
      <c r="Q63" s="41">
        <f t="shared" si="7"/>
        <v>0</v>
      </c>
      <c r="R63" s="41" t="str">
        <f t="shared" si="23"/>
        <v>0.0</v>
      </c>
      <c r="S63" s="65" t="str">
        <f t="shared" si="8"/>
        <v>0</v>
      </c>
      <c r="T63" s="41" t="str">
        <f t="shared" si="9"/>
        <v>0</v>
      </c>
      <c r="U63" s="67">
        <f t="shared" si="10"/>
        <v>0</v>
      </c>
      <c r="V63" s="141"/>
      <c r="W63" s="138"/>
      <c r="X63" s="139"/>
      <c r="Y63" s="137"/>
      <c r="Z63" s="140"/>
      <c r="AA63" s="141"/>
      <c r="AB63" s="41">
        <f t="shared" si="21"/>
        <v>0</v>
      </c>
      <c r="AC63" s="41" t="str">
        <f t="shared" si="24"/>
        <v>0.0</v>
      </c>
      <c r="AD63" s="65" t="str">
        <f t="shared" si="11"/>
        <v>0</v>
      </c>
      <c r="AE63" s="41">
        <f t="shared" si="12"/>
        <v>0</v>
      </c>
      <c r="AF63" s="41" t="str">
        <f t="shared" si="25"/>
        <v>0.0</v>
      </c>
      <c r="AG63" s="65" t="str">
        <f t="shared" si="13"/>
        <v>0</v>
      </c>
      <c r="AH63" s="101" t="str">
        <f t="shared" si="14"/>
        <v>0</v>
      </c>
      <c r="AI63" s="69">
        <f t="shared" si="15"/>
        <v>0</v>
      </c>
      <c r="AJ63" s="69">
        <f t="shared" si="16"/>
        <v>0</v>
      </c>
      <c r="AK63" s="14" t="str">
        <f>_xlfn.SWITCH(C63,"〇","不要",_xlfn.IFS($AS63&lt;=0,"〈い〉",$AS63&lt;=0.65,"〈ろ〉",$AS63&lt;=1,"〈は〉",$AS63&lt;=1.4,"〈に〉",$AS63&lt;=1.6,"〈ほ〉",$AS63&lt;=1.8,"〈へ〉",$AS63&lt;=2.8,"〈と〉",$AS63&lt;=3.7,"〈ち〉",$AS63&lt;=4.7,"〈り〉",$AS63&lt;=5.6,"〈ぬ〉",TRUE,"N×5.3"))</f>
        <v>〈い〉</v>
      </c>
      <c r="AL63" s="8" t="str">
        <f t="shared" si="34"/>
        <v>〈い〉</v>
      </c>
      <c r="AM63" s="70" t="s">
        <v>75</v>
      </c>
      <c r="AN63" s="125"/>
      <c r="AO63" s="70" t="str">
        <f t="shared" si="26"/>
        <v/>
      </c>
      <c r="AP63" s="176"/>
      <c r="AQ63" s="102">
        <f t="shared" si="19"/>
        <v>0</v>
      </c>
      <c r="AR63" s="102">
        <f>IF('Sheet-F2'!$AJ63&lt;=0,0,'Sheet-F2'!$AJ63)</f>
        <v>0</v>
      </c>
      <c r="AS63" s="102">
        <f t="shared" si="20"/>
        <v>0</v>
      </c>
    </row>
    <row r="64" spans="1:45" ht="11.25" customHeight="1" x14ac:dyDescent="0.4">
      <c r="A64" s="191"/>
      <c r="B64" s="120">
        <v>60</v>
      </c>
      <c r="C64" s="121"/>
      <c r="D64" s="120"/>
      <c r="E64" s="120"/>
      <c r="F64" s="121"/>
      <c r="G64" s="122"/>
      <c r="H64" s="142"/>
      <c r="I64" s="143"/>
      <c r="J64" s="144"/>
      <c r="K64" s="142"/>
      <c r="L64" s="145"/>
      <c r="M64" s="146"/>
      <c r="N64" s="87">
        <f t="shared" si="5"/>
        <v>0</v>
      </c>
      <c r="O64" s="87" t="str">
        <f t="shared" si="22"/>
        <v>0.0</v>
      </c>
      <c r="P64" s="88" t="str">
        <f t="shared" si="6"/>
        <v>0</v>
      </c>
      <c r="Q64" s="87">
        <f t="shared" si="7"/>
        <v>0</v>
      </c>
      <c r="R64" s="87" t="str">
        <f t="shared" si="23"/>
        <v>0.0</v>
      </c>
      <c r="S64" s="88" t="str">
        <f t="shared" si="8"/>
        <v>0</v>
      </c>
      <c r="T64" s="87" t="str">
        <f t="shared" si="9"/>
        <v>0</v>
      </c>
      <c r="U64" s="91">
        <f t="shared" si="10"/>
        <v>0</v>
      </c>
      <c r="V64" s="146"/>
      <c r="W64" s="143"/>
      <c r="X64" s="144"/>
      <c r="Y64" s="142"/>
      <c r="Z64" s="145"/>
      <c r="AA64" s="146"/>
      <c r="AB64" s="87">
        <f t="shared" si="21"/>
        <v>0</v>
      </c>
      <c r="AC64" s="87" t="str">
        <f t="shared" si="24"/>
        <v>0.0</v>
      </c>
      <c r="AD64" s="88" t="str">
        <f t="shared" si="11"/>
        <v>0</v>
      </c>
      <c r="AE64" s="87">
        <f t="shared" si="12"/>
        <v>0</v>
      </c>
      <c r="AF64" s="87" t="str">
        <f t="shared" si="25"/>
        <v>0.0</v>
      </c>
      <c r="AG64" s="88" t="str">
        <f t="shared" si="13"/>
        <v>0</v>
      </c>
      <c r="AH64" s="86" t="str">
        <f t="shared" si="14"/>
        <v>0</v>
      </c>
      <c r="AI64" s="93">
        <f t="shared" si="15"/>
        <v>0</v>
      </c>
      <c r="AJ64" s="94">
        <f t="shared" si="16"/>
        <v>0</v>
      </c>
      <c r="AK64" s="95" t="str">
        <f t="shared" si="17"/>
        <v>〈い〉</v>
      </c>
      <c r="AL64" s="81" t="str">
        <f t="shared" si="34"/>
        <v>〈い〉</v>
      </c>
      <c r="AM64" s="96" t="s">
        <v>75</v>
      </c>
      <c r="AN64" s="126"/>
      <c r="AO64" s="96" t="str">
        <f t="shared" si="26"/>
        <v/>
      </c>
      <c r="AP64" s="176"/>
      <c r="AQ64" s="102">
        <f t="shared" si="19"/>
        <v>0</v>
      </c>
      <c r="AR64" s="102">
        <f>IF('Sheet-F2'!$AJ64&lt;=0,0,'Sheet-F2'!$AJ64)</f>
        <v>0</v>
      </c>
      <c r="AS64" s="102">
        <f t="shared" si="20"/>
        <v>0</v>
      </c>
    </row>
    <row r="65" spans="1:42" ht="15.75" customHeight="1" x14ac:dyDescent="0.4">
      <c r="A65" s="180" t="s">
        <v>90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76"/>
    </row>
    <row r="66" spans="1:42" s="97" customFormat="1" ht="33.75" customHeight="1" x14ac:dyDescent="0.4">
      <c r="A66" s="184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98"/>
      <c r="O66" s="198"/>
      <c r="P66" s="198"/>
      <c r="Q66" s="198"/>
      <c r="R66" s="198"/>
      <c r="S66" s="199"/>
      <c r="T66" s="200"/>
      <c r="U66" s="200"/>
      <c r="V66" s="200"/>
      <c r="W66" s="200"/>
      <c r="X66" s="201"/>
      <c r="Y66" s="200"/>
      <c r="Z66" s="200"/>
      <c r="AA66" s="200"/>
      <c r="AB66" s="200"/>
      <c r="AC66" s="202"/>
      <c r="AD66" s="182" t="s">
        <v>24</v>
      </c>
      <c r="AE66" s="183"/>
      <c r="AF66" s="183"/>
      <c r="AG66" s="183"/>
      <c r="AH66" s="183"/>
      <c r="AI66" s="183" t="s">
        <v>23</v>
      </c>
      <c r="AJ66" s="195"/>
      <c r="AK66" s="182" t="s">
        <v>22</v>
      </c>
      <c r="AL66" s="195"/>
      <c r="AM66" s="192" t="s">
        <v>85</v>
      </c>
      <c r="AN66" s="193"/>
      <c r="AO66" s="194"/>
      <c r="AP66" s="176"/>
    </row>
  </sheetData>
  <sheetProtection algorithmName="SHA-512" hashValue="zd2pu1d/O6pirizoVGzLa7n3tWjT1Lcmb5OR87U3Od9KZigOnw2gDQueLEcF6zF6SEmVSqQLCFgWw9540n/e7Q==" saltValue="hh9mF/EH+ViKKZvJKDeJFg==" spinCount="100000" sheet="1" objects="1" scenarios="1"/>
  <mergeCells count="41">
    <mergeCell ref="H1:AO1"/>
    <mergeCell ref="N66:R66"/>
    <mergeCell ref="S66:W66"/>
    <mergeCell ref="X66:AC66"/>
    <mergeCell ref="D2:E2"/>
    <mergeCell ref="F2:G2"/>
    <mergeCell ref="G3:G4"/>
    <mergeCell ref="W4:X4"/>
    <mergeCell ref="AB3:AC3"/>
    <mergeCell ref="Z4:AA4"/>
    <mergeCell ref="N3:O3"/>
    <mergeCell ref="Q3:R3"/>
    <mergeCell ref="K3:M3"/>
    <mergeCell ref="H3:J3"/>
    <mergeCell ref="U3:U4"/>
    <mergeCell ref="AP1:AP66"/>
    <mergeCell ref="A1:E1"/>
    <mergeCell ref="F1:G1"/>
    <mergeCell ref="A65:AO65"/>
    <mergeCell ref="AD66:AH66"/>
    <mergeCell ref="A66:M66"/>
    <mergeCell ref="V3:X3"/>
    <mergeCell ref="Y3:AA3"/>
    <mergeCell ref="A3:A4"/>
    <mergeCell ref="B3:B4"/>
    <mergeCell ref="A5:A64"/>
    <mergeCell ref="AM66:AO66"/>
    <mergeCell ref="AK66:AL66"/>
    <mergeCell ref="AI66:AJ66"/>
    <mergeCell ref="AJ3:AJ4"/>
    <mergeCell ref="E3:E4"/>
    <mergeCell ref="C3:C4"/>
    <mergeCell ref="D3:D4"/>
    <mergeCell ref="F3:F4"/>
    <mergeCell ref="AK2:AL2"/>
    <mergeCell ref="AI3:AI4"/>
    <mergeCell ref="L4:M4"/>
    <mergeCell ref="I4:J4"/>
    <mergeCell ref="I2:U2"/>
    <mergeCell ref="W2:AI2"/>
    <mergeCell ref="AE3:AF3"/>
  </mergeCells>
  <phoneticPr fontId="1"/>
  <dataValidations count="5">
    <dataValidation type="list" allowBlank="1" showInputMessage="1" showErrorMessage="1" sqref="C5:C64" xr:uid="{D6C69285-8FD3-4FF8-9DE9-7491C58322D4}">
      <formula1>"〇"</formula1>
    </dataValidation>
    <dataValidation type="list" allowBlank="1" showInputMessage="1" showErrorMessage="1" sqref="G5:G14 G16:G64 G15" xr:uid="{4473919E-29A5-4061-8E51-56F021F16C41}">
      <formula1>"ー,■,なし"</formula1>
    </dataValidation>
    <dataValidation type="list" allowBlank="1" showInputMessage="1" showErrorMessage="1" sqref="F23 F24:F64 F5:F11 F13:F22 F12" xr:uid="{CA117AA2-554D-460C-AFEE-A89E2359B34C}">
      <formula1>"ー,■,ー[下屋],■[下屋],なし"</formula1>
    </dataValidation>
    <dataValidation type="list" allowBlank="1" showInputMessage="1" sqref="M12 X29 M22 AA33 X12 M23:M64 W5:W64 AA22 X30:X64 Z5:Z64 L9 AA34:AA64 L5:L8 L10:L64 AA5:AA21 X24 AA23 X25:X28 AA24:AA32 X5:X11 X13:X23 M5:M11 M13:M21 J10 J5:J9 I24 I5:I13 I14 I15:I23 I25:I64 J11:J27 J29:J64 J28" xr:uid="{C41C70FD-A337-4642-973D-FF82954D578A}">
      <formula1>"0.0,2.0,4.0,5.0,2.5,1.5,3.0"</formula1>
    </dataValidation>
    <dataValidation type="list" allowBlank="1" showInputMessage="1" showErrorMessage="1" sqref="Y25 K5:K64 Y14 AV16 V25 H40 H5:H22 H23 H24:H39 H41:H64 Y15:Y24 Y26:Y64 V5:V24 V26:V64 Y5:Y8 Y10:Y13 Y9" xr:uid="{07662252-2887-43DA-9DDD-05617771A964}">
      <formula1>$AV$7:$AV$15</formula1>
    </dataValidation>
  </dataValidations>
  <printOptions horizontalCentered="1" verticalCentered="1"/>
  <pageMargins left="0.31496062992125984" right="0.31496062992125984" top="0.23622047244094491" bottom="0.23622047244094491" header="0.31496062992125984" footer="0.31496062992125984"/>
  <pageSetup paperSize="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75E5-D95D-428E-85A5-4EEABC15E9AF}">
  <dimension ref="A1:AX66"/>
  <sheetViews>
    <sheetView view="pageBreakPreview" topLeftCell="A25" zoomScale="85" zoomScaleNormal="85" zoomScaleSheetLayoutView="85" workbookViewId="0">
      <selection activeCell="A65" sqref="A65:AO65"/>
    </sheetView>
  </sheetViews>
  <sheetFormatPr defaultRowHeight="11.25" customHeight="1" x14ac:dyDescent="0.4"/>
  <cols>
    <col min="1" max="2" width="2.625" style="2" customWidth="1"/>
    <col min="3" max="3" width="4.125" style="2" customWidth="1"/>
    <col min="4" max="5" width="2.875" style="2" customWidth="1"/>
    <col min="6" max="7" width="5.375" style="2" customWidth="1"/>
    <col min="8" max="8" width="4.875" style="2" customWidth="1"/>
    <col min="9" max="13" width="4.875" style="41" customWidth="1"/>
    <col min="14" max="16" width="4.125" style="41" customWidth="1"/>
    <col min="17" max="17" width="5.625" style="41" customWidth="1"/>
    <col min="18" max="20" width="4.125" style="41" customWidth="1"/>
    <col min="21" max="21" width="5.875" style="41" customWidth="1"/>
    <col min="22" max="27" width="4.875" style="41" customWidth="1"/>
    <col min="28" max="30" width="4.125" style="41" customWidth="1"/>
    <col min="31" max="31" width="5.625" style="41" customWidth="1"/>
    <col min="32" max="34" width="4.125" style="41" customWidth="1"/>
    <col min="35" max="36" width="5.875" style="41" customWidth="1"/>
    <col min="37" max="38" width="4.875" style="41" customWidth="1"/>
    <col min="39" max="39" width="4.375" style="41" customWidth="1"/>
    <col min="40" max="40" width="4.875" style="41" customWidth="1"/>
    <col min="41" max="41" width="3" style="41" customWidth="1"/>
    <col min="42" max="42" width="8.75" style="41" customWidth="1"/>
    <col min="43" max="46" width="6.875" style="41" customWidth="1"/>
    <col min="47" max="49" width="6.375" style="41" customWidth="1"/>
    <col min="50" max="16384" width="9" style="41"/>
  </cols>
  <sheetData>
    <row r="1" spans="1:50" s="2" customFormat="1" ht="15.75" customHeight="1" x14ac:dyDescent="0.4">
      <c r="A1" s="177" t="s">
        <v>86</v>
      </c>
      <c r="B1" s="178"/>
      <c r="C1" s="178"/>
      <c r="D1" s="178"/>
      <c r="E1" s="178"/>
      <c r="F1" s="179" t="s">
        <v>88</v>
      </c>
      <c r="G1" s="179"/>
      <c r="H1" s="214" t="s">
        <v>91</v>
      </c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5"/>
      <c r="AP1" s="176"/>
    </row>
    <row r="2" spans="1:50" s="2" customFormat="1" ht="15.75" customHeight="1" x14ac:dyDescent="0.4">
      <c r="A2" s="3" t="s">
        <v>0</v>
      </c>
      <c r="B2" s="4" t="s">
        <v>14</v>
      </c>
      <c r="C2" s="3" t="s">
        <v>13</v>
      </c>
      <c r="D2" s="208" t="s">
        <v>11</v>
      </c>
      <c r="E2" s="209"/>
      <c r="F2" s="208" t="s">
        <v>32</v>
      </c>
      <c r="G2" s="196"/>
      <c r="H2" s="39"/>
      <c r="I2" s="207" t="s">
        <v>3</v>
      </c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10"/>
      <c r="V2" s="39"/>
      <c r="W2" s="207" t="s">
        <v>16</v>
      </c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196"/>
      <c r="AJ2" s="6" t="s">
        <v>7</v>
      </c>
      <c r="AK2" s="165" t="s">
        <v>10</v>
      </c>
      <c r="AL2" s="208"/>
      <c r="AM2" s="3" t="s">
        <v>20</v>
      </c>
      <c r="AN2" s="4" t="s">
        <v>49</v>
      </c>
      <c r="AO2" s="3" t="s">
        <v>51</v>
      </c>
      <c r="AP2" s="176"/>
    </row>
    <row r="3" spans="1:50" s="2" customFormat="1" ht="15.75" customHeight="1" x14ac:dyDescent="0.4">
      <c r="A3" s="163"/>
      <c r="B3" s="187"/>
      <c r="C3" s="163"/>
      <c r="D3" s="165" t="s">
        <v>1</v>
      </c>
      <c r="E3" s="165" t="s">
        <v>2</v>
      </c>
      <c r="F3" s="165" t="s">
        <v>26</v>
      </c>
      <c r="G3" s="203" t="s">
        <v>27</v>
      </c>
      <c r="H3" s="204" t="s">
        <v>28</v>
      </c>
      <c r="I3" s="172"/>
      <c r="J3" s="186"/>
      <c r="K3" s="167" t="s">
        <v>29</v>
      </c>
      <c r="L3" s="172"/>
      <c r="M3" s="186"/>
      <c r="N3" s="167" t="s">
        <v>5</v>
      </c>
      <c r="O3" s="172"/>
      <c r="P3" s="9" t="s">
        <v>77</v>
      </c>
      <c r="Q3" s="10" t="s">
        <v>19</v>
      </c>
      <c r="R3" s="11"/>
      <c r="S3" s="12"/>
      <c r="T3" s="13"/>
      <c r="U3" s="212"/>
      <c r="V3" s="185" t="s">
        <v>28</v>
      </c>
      <c r="W3" s="172"/>
      <c r="X3" s="186"/>
      <c r="Y3" s="167" t="s">
        <v>29</v>
      </c>
      <c r="Z3" s="172"/>
      <c r="AA3" s="186"/>
      <c r="AB3" s="167" t="s">
        <v>5</v>
      </c>
      <c r="AC3" s="172"/>
      <c r="AD3" s="9" t="s">
        <v>77</v>
      </c>
      <c r="AE3" s="10" t="s">
        <v>19</v>
      </c>
      <c r="AF3" s="11"/>
      <c r="AG3" s="12"/>
      <c r="AH3" s="13"/>
      <c r="AI3" s="211"/>
      <c r="AJ3" s="196"/>
      <c r="AK3" s="39" t="s">
        <v>8</v>
      </c>
      <c r="AL3" s="15" t="s">
        <v>9</v>
      </c>
      <c r="AM3" s="3"/>
      <c r="AN3" s="3" t="s">
        <v>50</v>
      </c>
      <c r="AO3" s="8"/>
      <c r="AP3" s="176"/>
    </row>
    <row r="4" spans="1:50" s="2" customFormat="1" ht="15.75" customHeight="1" x14ac:dyDescent="0.4">
      <c r="A4" s="164"/>
      <c r="B4" s="188"/>
      <c r="C4" s="164"/>
      <c r="D4" s="164"/>
      <c r="E4" s="164"/>
      <c r="F4" s="164"/>
      <c r="G4" s="197"/>
      <c r="H4" s="17" t="s">
        <v>37</v>
      </c>
      <c r="I4" s="170" t="s">
        <v>33</v>
      </c>
      <c r="J4" s="171"/>
      <c r="K4" s="7" t="s">
        <v>37</v>
      </c>
      <c r="L4" s="170" t="s">
        <v>33</v>
      </c>
      <c r="M4" s="171"/>
      <c r="N4" s="18" t="s">
        <v>4</v>
      </c>
      <c r="O4" s="19" t="s">
        <v>15</v>
      </c>
      <c r="P4" s="20" t="s">
        <v>30</v>
      </c>
      <c r="Q4" s="21" t="s">
        <v>76</v>
      </c>
      <c r="R4" s="22"/>
      <c r="S4" s="23"/>
      <c r="T4" s="24"/>
      <c r="U4" s="213"/>
      <c r="V4" s="25" t="s">
        <v>37</v>
      </c>
      <c r="W4" s="170" t="s">
        <v>34</v>
      </c>
      <c r="X4" s="171"/>
      <c r="Y4" s="7" t="s">
        <v>37</v>
      </c>
      <c r="Z4" s="170" t="s">
        <v>35</v>
      </c>
      <c r="AA4" s="171"/>
      <c r="AB4" s="19" t="s">
        <v>4</v>
      </c>
      <c r="AC4" s="19" t="s">
        <v>15</v>
      </c>
      <c r="AD4" s="20" t="s">
        <v>30</v>
      </c>
      <c r="AE4" s="21" t="s">
        <v>76</v>
      </c>
      <c r="AF4" s="22"/>
      <c r="AG4" s="23"/>
      <c r="AH4" s="26"/>
      <c r="AI4" s="197"/>
      <c r="AJ4" s="197"/>
      <c r="AK4" s="27"/>
      <c r="AL4" s="28"/>
      <c r="AM4" s="16"/>
      <c r="AN4" s="16" t="s">
        <v>10</v>
      </c>
      <c r="AO4" s="16"/>
      <c r="AP4" s="176"/>
      <c r="AQ4" s="102" t="s">
        <v>80</v>
      </c>
      <c r="AR4" s="102" t="s">
        <v>81</v>
      </c>
      <c r="AS4" s="103" t="s">
        <v>83</v>
      </c>
    </row>
    <row r="5" spans="1:50" ht="11.25" customHeight="1" x14ac:dyDescent="0.4">
      <c r="A5" s="189">
        <v>2</v>
      </c>
      <c r="B5" s="111">
        <v>1</v>
      </c>
      <c r="C5" s="3" t="str">
        <f>'Sheet-F1'!C5&amp;""</f>
        <v/>
      </c>
      <c r="D5" s="159" t="str">
        <f>'Sheet-F1'!D5&amp;""</f>
        <v/>
      </c>
      <c r="E5" s="159" t="str">
        <f>'Sheet-F1'!E5&amp;""</f>
        <v/>
      </c>
      <c r="F5" s="29"/>
      <c r="G5" s="6" t="str">
        <f>'Sheet-F1'!G5&amp;""</f>
        <v/>
      </c>
      <c r="H5" s="30"/>
      <c r="I5" s="104"/>
      <c r="J5" s="31"/>
      <c r="K5" s="147" t="str">
        <f>IF('Sheet-F1'!K5="","",'Sheet-F1'!K5)</f>
        <v/>
      </c>
      <c r="L5" s="148" t="str">
        <f>IF('Sheet-F1'!L5="","",'Sheet-F1'!L5)</f>
        <v/>
      </c>
      <c r="M5" s="148" t="str">
        <f>IF('Sheet-F1'!M5="","",'Sheet-F1'!M5)</f>
        <v/>
      </c>
      <c r="N5" s="33">
        <f>IF('Sheet-F1'!Q5="","",'Sheet-F1'!Q5)</f>
        <v>0</v>
      </c>
      <c r="O5" s="33" t="str">
        <f>_xlfn.SWITCH($K5,$AV$7,$AW$7,$AV$8,$AW$8,$AV$9,$AW$9,$AV$10,$AW$10,$AV$11,$AW$11,$AV$12,$AW$12,$AV$13,$AW$13,$AV$14,$AW$14,$AV$15,$AW$15,"0.0")</f>
        <v>0.0</v>
      </c>
      <c r="P5" s="34" t="str">
        <f>_xlfn.SWITCH($G5,"ー",0.5,"■",0.8,"0")</f>
        <v>0</v>
      </c>
      <c r="Q5" s="33" t="str">
        <f>_xlfn.SWITCH($G5,"ー",0.6,"■",0.4,"0")</f>
        <v>0</v>
      </c>
      <c r="R5" s="35"/>
      <c r="S5" s="33"/>
      <c r="T5" s="33"/>
      <c r="U5" s="36">
        <f>((($N5+$O5)*$P5)-$Q5)</f>
        <v>0</v>
      </c>
      <c r="V5" s="37"/>
      <c r="W5" s="104"/>
      <c r="X5" s="31"/>
      <c r="Y5" s="147" t="str">
        <f>IF('Sheet-F1'!Y5="","",'Sheet-F1'!Y5)</f>
        <v/>
      </c>
      <c r="Z5" s="148" t="str">
        <f>IF('Sheet-F1'!Z5="","",'Sheet-F1'!Z5)</f>
        <v/>
      </c>
      <c r="AA5" s="155" t="str">
        <f>IF('Sheet-F1'!AA5="","",'Sheet-F1'!AA5)</f>
        <v/>
      </c>
      <c r="AB5" s="33">
        <f>IF('Sheet-F1'!AE5="","",'Sheet-F1'!AE5)</f>
        <v>0</v>
      </c>
      <c r="AC5" s="33" t="str">
        <f>_xlfn.SWITCH($Y5,$AV$7,$AW$7,$AV$8,$AW$8,$AV$9,$AW$9,$AV$10,$AW$10,$AV$11,$AW$11,$AV$12,$AW$12,$AV$13,$AW$13,$AV$14,$AW$14,$AV$15,$AW$15,"0.0")</f>
        <v>0.0</v>
      </c>
      <c r="AD5" s="34" t="str">
        <f>_xlfn.SWITCH($G5,"ー",0.5,"■",0.8,"0")</f>
        <v>0</v>
      </c>
      <c r="AE5" s="33" t="str">
        <f>_xlfn.SWITCH($G5,"ー",0.6,"■",0.4,"0")</f>
        <v>0</v>
      </c>
      <c r="AF5" s="35"/>
      <c r="AG5" s="33"/>
      <c r="AH5" s="32"/>
      <c r="AI5" s="38">
        <f>((($AB5+$AC5)*$AD5)-$AE5)</f>
        <v>0</v>
      </c>
      <c r="AJ5" s="38">
        <f>IF($U5&gt;$AI5,$U5,$AI5)</f>
        <v>0</v>
      </c>
      <c r="AK5" s="39" t="str">
        <f>_xlfn.IFS($AR5&lt;=0,"〈い〉",$AR5&lt;=0.65,"〈ろ〉",$AR5&lt;=1,"〈は〉",$AR5&lt;=1.4,"〈に〉",$AR5&lt;=1.6,"〈ほ〉",$AR5&lt;=1.8,"〈へ〉",$AR5&lt;=2.8,"〈と〉",$AR5&lt;=3.7,"〈ち〉",$AR5&lt;=4.7,"〈り〉",$AR5&lt;=5.6,"〈ぬ〉",TRUE,"N×5.3")</f>
        <v>〈い〉</v>
      </c>
      <c r="AL5" s="40" t="str">
        <f>_xlfn.SWITCH(C5,"〇","不要",_xlfn.IFS($AS5&lt;=0,"〈い〉",$AS5&lt;=0.65,"〈ろ〉",$AS5&lt;=1,"〈は〉",$AS5&lt;=1.4,"〈に〉",$AS5&lt;=1.6,"〈ほ〉",$AS5&lt;=1.8,"〈へ〉",$AS5&lt;=2.8,"〈と〉",$AS5&lt;=3.7,"〈ち〉",$AS5&lt;=4.7,"〈り〉",$AS5&lt;=5.6,"〈ぬ〉",TRUE,"N×5.3"))</f>
        <v>〈い〉</v>
      </c>
      <c r="AM5" s="40" t="s">
        <v>21</v>
      </c>
      <c r="AN5" s="123"/>
      <c r="AO5" s="40" t="str">
        <f>IF(AND($C5&lt;&gt;"〇",$G5&lt;&gt;"",$G5&lt;&gt;"なし",$AQ5&gt;$AR5),"※","")</f>
        <v/>
      </c>
      <c r="AP5" s="176"/>
      <c r="AQ5" s="102">
        <f>IF('Sheet-F1'!$AJ5&lt;=0,0,'Sheet-F1'!$AJ5)</f>
        <v>0</v>
      </c>
      <c r="AR5" s="102">
        <f>IF($AJ5&lt;=0,0,$AJ5)</f>
        <v>0</v>
      </c>
      <c r="AS5" s="102">
        <f>IF(AND($G5&lt;&gt;"",$G5&lt;&gt;"なし",$AQ5&gt;$AR5),$AQ5,$AR5)</f>
        <v>0</v>
      </c>
    </row>
    <row r="6" spans="1:50" ht="11.25" customHeight="1" thickBot="1" x14ac:dyDescent="0.45">
      <c r="A6" s="190"/>
      <c r="B6" s="114">
        <v>2</v>
      </c>
      <c r="C6" s="42" t="str">
        <f>'Sheet-F1'!C6&amp;""</f>
        <v/>
      </c>
      <c r="D6" s="160" t="str">
        <f>'Sheet-F1'!D6&amp;""</f>
        <v/>
      </c>
      <c r="E6" s="160" t="str">
        <f>'Sheet-F1'!E6&amp;""</f>
        <v/>
      </c>
      <c r="F6" s="43"/>
      <c r="G6" s="44" t="str">
        <f>'Sheet-F1'!G6&amp;""</f>
        <v/>
      </c>
      <c r="H6" s="45"/>
      <c r="I6" s="105"/>
      <c r="J6" s="46"/>
      <c r="K6" s="149" t="str">
        <f>IF('Sheet-F1'!K6="","",'Sheet-F1'!K6)</f>
        <v/>
      </c>
      <c r="L6" s="150" t="str">
        <f>IF('Sheet-F1'!L6="","",'Sheet-F1'!L6)</f>
        <v/>
      </c>
      <c r="M6" s="150" t="str">
        <f>IF('Sheet-F1'!M6="","",'Sheet-F1'!M6)</f>
        <v/>
      </c>
      <c r="N6" s="48">
        <f>IF('Sheet-F1'!Q6="","",'Sheet-F1'!Q6)</f>
        <v>0</v>
      </c>
      <c r="O6" s="48" t="str">
        <f>_xlfn.SWITCH($K6,$AV$7,$AW$7,$AV$8,$AW$8,$AV$9,$AW$9,$AV$10,$AW$10,$AV$11,$AW$11,$AV$12,$AW$12,$AV$13,$AW$13,$AV$14,$AW$14,$AV$15,$AW$15,"0.0")</f>
        <v>0.0</v>
      </c>
      <c r="P6" s="49" t="str">
        <f>_xlfn.SWITCH($G6,"ー",0.5,"■",0.8,"0")</f>
        <v>0</v>
      </c>
      <c r="Q6" s="48" t="str">
        <f>_xlfn.SWITCH($G6,"ー",0.6,"■",0.4,"0")</f>
        <v>0</v>
      </c>
      <c r="R6" s="50"/>
      <c r="S6" s="48"/>
      <c r="T6" s="48"/>
      <c r="U6" s="52">
        <f>((($N6+$O6)*$P6)-$Q6)</f>
        <v>0</v>
      </c>
      <c r="V6" s="53"/>
      <c r="W6" s="105"/>
      <c r="X6" s="46"/>
      <c r="Y6" s="149" t="str">
        <f>IF('Sheet-F1'!Y6="","",'Sheet-F1'!Y6)</f>
        <v/>
      </c>
      <c r="Z6" s="150" t="str">
        <f>IF('Sheet-F1'!Z6="","",'Sheet-F1'!Z6)</f>
        <v/>
      </c>
      <c r="AA6" s="156" t="str">
        <f>IF('Sheet-F1'!AA6="","",'Sheet-F1'!AA6)</f>
        <v/>
      </c>
      <c r="AB6" s="48">
        <f>IF('Sheet-F1'!AE6="","",'Sheet-F1'!AE6)</f>
        <v>0</v>
      </c>
      <c r="AC6" s="48" t="str">
        <f t="shared" ref="AC6:AC64" si="0">_xlfn.SWITCH($Y6,$AV$7,$AW$7,$AV$8,$AW$8,$AV$9,$AW$9,$AV$10,$AW$10,$AV$11,$AW$11,$AV$12,$AW$12,$AV$13,$AW$13,$AV$14,$AW$14,$AV$15,$AW$15,"0.0")</f>
        <v>0.0</v>
      </c>
      <c r="AD6" s="49" t="str">
        <f t="shared" ref="AD6:AD64" si="1">_xlfn.SWITCH($G6,"ー",0.5,"■",0.8,"0")</f>
        <v>0</v>
      </c>
      <c r="AE6" s="48" t="str">
        <f t="shared" ref="AE6:AE64" si="2">_xlfn.SWITCH($G6,"ー",0.6,"■",0.4,"0")</f>
        <v>0</v>
      </c>
      <c r="AF6" s="50"/>
      <c r="AG6" s="48"/>
      <c r="AH6" s="51"/>
      <c r="AI6" s="54">
        <f>((($AB6+$AC6)*$AD6)-$AE6)</f>
        <v>0</v>
      </c>
      <c r="AJ6" s="55">
        <f t="shared" ref="AJ6:AJ64" si="3">IF($U6&gt;$AI6,$U6,$AI6)</f>
        <v>0</v>
      </c>
      <c r="AK6" s="56" t="str">
        <f t="shared" ref="AK6:AK64" si="4">_xlfn.IFS($AR6&lt;=0,"〈い〉",$AR6&lt;=0.65,"〈ろ〉",$AR6&lt;=1,"〈は〉",$AR6&lt;=1.4,"〈に〉",$AR6&lt;=1.6,"〈ほ〉",$AR6&lt;=1.8,"〈へ〉",$AR6&lt;=2.8,"〈と〉",$AR6&lt;=3.7,"〈ち〉",$AR6&lt;=4.7,"〈り〉",$AR6&lt;=5.6,"〈ぬ〉",TRUE,"N×5.3")</f>
        <v>〈い〉</v>
      </c>
      <c r="AL6" s="57" t="str">
        <f t="shared" ref="AL6:AL64" si="5">_xlfn.SWITCH(C6,"〇","不要",_xlfn.IFS($AS6&lt;=0,"〈い〉",$AS6&lt;=0.65,"〈ろ〉",$AS6&lt;=1,"〈は〉",$AS6&lt;=1.4,"〈に〉",$AS6&lt;=1.6,"〈ほ〉",$AS6&lt;=1.8,"〈へ〉",$AS6&lt;=2.8,"〈と〉",$AS6&lt;=3.7,"〈ち〉",$AS6&lt;=4.7,"〈り〉",$AS6&lt;=5.6,"〈ぬ〉",TRUE,"N×5.3"))</f>
        <v>〈い〉</v>
      </c>
      <c r="AM6" s="57" t="s">
        <v>75</v>
      </c>
      <c r="AN6" s="124"/>
      <c r="AO6" s="57" t="str">
        <f t="shared" ref="AO6:AO64" si="6">IF(AND($C6&lt;&gt;"〇",$G6&lt;&gt;"",$G6&lt;&gt;"なし",$AQ6&gt;$AR6),"※","")</f>
        <v/>
      </c>
      <c r="AP6" s="176"/>
      <c r="AQ6" s="102">
        <f>IF('Sheet-F1'!$AJ6&lt;=0,0,'Sheet-F1'!$AJ6)</f>
        <v>0</v>
      </c>
      <c r="AR6" s="102">
        <f>IF($AJ6&lt;=0,0,$AJ6)</f>
        <v>0</v>
      </c>
      <c r="AS6" s="102">
        <f t="shared" ref="AS6:AS18" si="7">IF(AND($G6&lt;&gt;"",$G6&lt;&gt;"なし",$AQ6&gt;$AR6),$AQ6,$AR6)</f>
        <v>0</v>
      </c>
      <c r="AU6" s="58" t="s">
        <v>38</v>
      </c>
      <c r="AV6" s="58" t="s">
        <v>37</v>
      </c>
      <c r="AW6" s="58" t="s">
        <v>48</v>
      </c>
      <c r="AX6" s="59"/>
    </row>
    <row r="7" spans="1:50" ht="11.25" customHeight="1" thickTop="1" x14ac:dyDescent="0.4">
      <c r="A7" s="190"/>
      <c r="B7" s="117">
        <v>3</v>
      </c>
      <c r="C7" s="8" t="str">
        <f>'Sheet-F1'!C7&amp;""</f>
        <v/>
      </c>
      <c r="D7" s="161" t="str">
        <f>'Sheet-F1'!D7&amp;""</f>
        <v/>
      </c>
      <c r="E7" s="161" t="str">
        <f>'Sheet-F1'!E7&amp;""</f>
        <v/>
      </c>
      <c r="F7" s="60"/>
      <c r="G7" s="61" t="str">
        <f>'Sheet-F1'!G7&amp;""</f>
        <v/>
      </c>
      <c r="H7" s="62"/>
      <c r="I7" s="106"/>
      <c r="J7" s="63"/>
      <c r="K7" s="151" t="str">
        <f>IF('Sheet-F1'!K7="","",'Sheet-F1'!K7)</f>
        <v/>
      </c>
      <c r="L7" s="152" t="str">
        <f>IF('Sheet-F1'!L7="","",'Sheet-F1'!L7)</f>
        <v/>
      </c>
      <c r="M7" s="152" t="str">
        <f>IF('Sheet-F1'!M7="","",'Sheet-F1'!M7)</f>
        <v/>
      </c>
      <c r="N7" s="41">
        <f>IF('Sheet-F1'!Q7="","",'Sheet-F1'!Q7)</f>
        <v>0</v>
      </c>
      <c r="O7" s="41" t="str">
        <f>_xlfn.SWITCH($K7,$AV$7,$AW$7,$AV$8,$AW$8,$AV$9,$AW$9,$AV$10,$AW$10,$AV$11,$AW$11,$AV$12,$AW$12,$AV$13,$AW$13,$AV$14,$AW$14,$AV$15,$AW$15,"0.0")</f>
        <v>0.0</v>
      </c>
      <c r="P7" s="65" t="str">
        <f t="shared" ref="P7:P64" si="8">_xlfn.SWITCH($G7,"ー",0.5,"■",0.8,"0")</f>
        <v>0</v>
      </c>
      <c r="Q7" s="41" t="str">
        <f t="shared" ref="Q7:Q64" si="9">_xlfn.SWITCH($G7,"ー",0.6,"■",0.4,"0")</f>
        <v>0</v>
      </c>
      <c r="R7" s="66"/>
      <c r="U7" s="67">
        <f t="shared" ref="U7:U64" si="10">((($N7+$O7)*$P7)-$Q7)</f>
        <v>0</v>
      </c>
      <c r="V7" s="68"/>
      <c r="W7" s="106"/>
      <c r="X7" s="63"/>
      <c r="Y7" s="151" t="str">
        <f>IF('Sheet-F1'!Y7="","",'Sheet-F1'!Y7)</f>
        <v/>
      </c>
      <c r="Z7" s="152" t="str">
        <f>IF('Sheet-F1'!Z7="","",'Sheet-F1'!Z7)</f>
        <v/>
      </c>
      <c r="AA7" s="157" t="str">
        <f>IF('Sheet-F1'!AA7="","",'Sheet-F1'!AA7)</f>
        <v/>
      </c>
      <c r="AB7" s="41">
        <f>IF('Sheet-F1'!AE7="","",'Sheet-F1'!AE7)</f>
        <v>0</v>
      </c>
      <c r="AC7" s="41" t="str">
        <f t="shared" si="0"/>
        <v>0.0</v>
      </c>
      <c r="AD7" s="65" t="str">
        <f t="shared" si="1"/>
        <v>0</v>
      </c>
      <c r="AE7" s="41" t="str">
        <f t="shared" si="2"/>
        <v>0</v>
      </c>
      <c r="AF7" s="66"/>
      <c r="AH7" s="64"/>
      <c r="AI7" s="69">
        <f t="shared" ref="AI7:AI64" si="11">((($AB7+$AC7)*$AD7)-$AE7)</f>
        <v>0</v>
      </c>
      <c r="AJ7" s="69">
        <f t="shared" si="3"/>
        <v>0</v>
      </c>
      <c r="AK7" s="14" t="str">
        <f t="shared" si="4"/>
        <v>〈い〉</v>
      </c>
      <c r="AL7" s="70" t="str">
        <f t="shared" si="5"/>
        <v>〈い〉</v>
      </c>
      <c r="AM7" s="70" t="s">
        <v>75</v>
      </c>
      <c r="AN7" s="125"/>
      <c r="AO7" s="70" t="str">
        <f t="shared" si="6"/>
        <v/>
      </c>
      <c r="AP7" s="176"/>
      <c r="AQ7" s="102">
        <f>IF('Sheet-F1'!$AJ7&lt;=0,0,'Sheet-F1'!$AJ7)</f>
        <v>0</v>
      </c>
      <c r="AR7" s="102">
        <f t="shared" ref="AR7:AR64" si="12">IF($AJ7&lt;=0,0,$AJ7)</f>
        <v>0</v>
      </c>
      <c r="AS7" s="102">
        <f t="shared" si="7"/>
        <v>0</v>
      </c>
      <c r="AU7" s="71">
        <v>1</v>
      </c>
      <c r="AV7" s="71" t="s">
        <v>39</v>
      </c>
      <c r="AW7" s="72">
        <v>0.5</v>
      </c>
      <c r="AX7" s="59"/>
    </row>
    <row r="8" spans="1:50" ht="11.25" customHeight="1" x14ac:dyDescent="0.4">
      <c r="A8" s="190"/>
      <c r="B8" s="114">
        <v>4</v>
      </c>
      <c r="C8" s="42" t="str">
        <f>'Sheet-F1'!C8&amp;""</f>
        <v/>
      </c>
      <c r="D8" s="160" t="str">
        <f>'Sheet-F1'!D8&amp;""</f>
        <v/>
      </c>
      <c r="E8" s="160" t="str">
        <f>'Sheet-F1'!E8&amp;""</f>
        <v/>
      </c>
      <c r="F8" s="43"/>
      <c r="G8" s="44" t="str">
        <f>'Sheet-F1'!G8&amp;""</f>
        <v/>
      </c>
      <c r="H8" s="45"/>
      <c r="I8" s="105"/>
      <c r="J8" s="46"/>
      <c r="K8" s="149" t="str">
        <f>IF('Sheet-F1'!K8="","",'Sheet-F1'!K8)</f>
        <v/>
      </c>
      <c r="L8" s="150" t="str">
        <f>IF('Sheet-F1'!L8="","",'Sheet-F1'!L8)</f>
        <v/>
      </c>
      <c r="M8" s="150" t="str">
        <f>IF('Sheet-F1'!M8="","",'Sheet-F1'!M8)</f>
        <v/>
      </c>
      <c r="N8" s="48">
        <f>IF('Sheet-F1'!Q8="","",'Sheet-F1'!Q8)</f>
        <v>0</v>
      </c>
      <c r="O8" s="48" t="str">
        <f t="shared" ref="O8:O64" si="13">_xlfn.SWITCH($K8,$AV$7,$AW$7,$AV$8,$AW$8,$AV$9,$AW$9,$AV$10,$AW$10,$AV$11,$AW$11,$AV$12,$AW$12,$AV$13,$AW$13,$AV$14,$AW$14,$AV$15,$AW$15,"0.0")</f>
        <v>0.0</v>
      </c>
      <c r="P8" s="49" t="str">
        <f t="shared" si="8"/>
        <v>0</v>
      </c>
      <c r="Q8" s="48" t="str">
        <f t="shared" si="9"/>
        <v>0</v>
      </c>
      <c r="R8" s="50"/>
      <c r="S8" s="48"/>
      <c r="T8" s="48"/>
      <c r="U8" s="52">
        <f>((($N8+$O8)*$P8)-$Q8)</f>
        <v>0</v>
      </c>
      <c r="V8" s="53"/>
      <c r="W8" s="105"/>
      <c r="X8" s="46"/>
      <c r="Y8" s="149" t="str">
        <f>IF('Sheet-F1'!Y8="","",'Sheet-F1'!Y8)</f>
        <v/>
      </c>
      <c r="Z8" s="150" t="str">
        <f>IF('Sheet-F1'!Z8="","",'Sheet-F1'!Z8)</f>
        <v/>
      </c>
      <c r="AA8" s="156" t="str">
        <f>IF('Sheet-F1'!AA8="","",'Sheet-F1'!AA8)</f>
        <v/>
      </c>
      <c r="AB8" s="48">
        <f>IF('Sheet-F1'!AE8="","",'Sheet-F1'!AE8)</f>
        <v>0</v>
      </c>
      <c r="AC8" s="48" t="str">
        <f t="shared" si="0"/>
        <v>0.0</v>
      </c>
      <c r="AD8" s="49" t="str">
        <f t="shared" si="1"/>
        <v>0</v>
      </c>
      <c r="AE8" s="48" t="str">
        <f t="shared" si="2"/>
        <v>0</v>
      </c>
      <c r="AF8" s="50"/>
      <c r="AG8" s="48"/>
      <c r="AH8" s="51"/>
      <c r="AI8" s="54">
        <f t="shared" si="11"/>
        <v>0</v>
      </c>
      <c r="AJ8" s="55">
        <f t="shared" si="3"/>
        <v>0</v>
      </c>
      <c r="AK8" s="56" t="str">
        <f t="shared" si="4"/>
        <v>〈い〉</v>
      </c>
      <c r="AL8" s="57" t="str">
        <f t="shared" si="5"/>
        <v>〈い〉</v>
      </c>
      <c r="AM8" s="57" t="s">
        <v>75</v>
      </c>
      <c r="AN8" s="124"/>
      <c r="AO8" s="57" t="str">
        <f t="shared" si="6"/>
        <v/>
      </c>
      <c r="AP8" s="176"/>
      <c r="AQ8" s="102">
        <f>IF('Sheet-F1'!$AJ8&lt;=0,0,'Sheet-F1'!$AJ8)</f>
        <v>0</v>
      </c>
      <c r="AR8" s="102">
        <f t="shared" si="12"/>
        <v>0</v>
      </c>
      <c r="AS8" s="102">
        <f t="shared" si="7"/>
        <v>0</v>
      </c>
      <c r="AU8" s="73">
        <v>2</v>
      </c>
      <c r="AV8" s="73" t="s">
        <v>40</v>
      </c>
      <c r="AW8" s="74">
        <v>-0.5</v>
      </c>
      <c r="AX8" s="59"/>
    </row>
    <row r="9" spans="1:50" ht="11.25" customHeight="1" x14ac:dyDescent="0.4">
      <c r="A9" s="190"/>
      <c r="B9" s="117">
        <v>5</v>
      </c>
      <c r="C9" s="8" t="str">
        <f>'Sheet-F1'!C9&amp;""</f>
        <v/>
      </c>
      <c r="D9" s="161" t="str">
        <f>'Sheet-F1'!D9&amp;""</f>
        <v/>
      </c>
      <c r="E9" s="161" t="str">
        <f>'Sheet-F1'!E9&amp;""</f>
        <v/>
      </c>
      <c r="F9" s="60"/>
      <c r="G9" s="61" t="str">
        <f>'Sheet-F1'!G9&amp;""</f>
        <v/>
      </c>
      <c r="H9" s="62"/>
      <c r="I9" s="106"/>
      <c r="J9" s="63"/>
      <c r="K9" s="151" t="str">
        <f>IF('Sheet-F1'!K9="","",'Sheet-F1'!K9)</f>
        <v/>
      </c>
      <c r="L9" s="152" t="str">
        <f>IF('Sheet-F1'!L9="","",'Sheet-F1'!L9)</f>
        <v/>
      </c>
      <c r="M9" s="152" t="str">
        <f>IF('Sheet-F1'!M9="","",'Sheet-F1'!M9)</f>
        <v/>
      </c>
      <c r="N9" s="41">
        <f>IF('Sheet-F1'!Q9="","",'Sheet-F1'!Q9)</f>
        <v>0</v>
      </c>
      <c r="O9" s="41" t="str">
        <f>_xlfn.SWITCH($K9,$AV$7,$AW$7,$AV$8,$AW$8,$AV$9,$AW$9,$AV$10,$AW$10,$AV$11,$AW$11,$AV$12,$AW$12,$AV$13,$AW$13,$AV$14,$AW$14,$AV$15,$AW$15,"0.0")</f>
        <v>0.0</v>
      </c>
      <c r="P9" s="65" t="str">
        <f t="shared" si="8"/>
        <v>0</v>
      </c>
      <c r="Q9" s="41" t="str">
        <f t="shared" si="9"/>
        <v>0</v>
      </c>
      <c r="R9" s="66"/>
      <c r="U9" s="67">
        <f t="shared" si="10"/>
        <v>0</v>
      </c>
      <c r="V9" s="68"/>
      <c r="W9" s="106"/>
      <c r="X9" s="63"/>
      <c r="Y9" s="151" t="str">
        <f>IF('Sheet-F1'!Y9="","",'Sheet-F1'!Y9)</f>
        <v/>
      </c>
      <c r="Z9" s="152" t="str">
        <f>IF('Sheet-F1'!Z9="","",'Sheet-F1'!Z9)</f>
        <v/>
      </c>
      <c r="AA9" s="157" t="str">
        <f>IF('Sheet-F1'!AA9="","",'Sheet-F1'!AA9)</f>
        <v/>
      </c>
      <c r="AB9" s="41">
        <f>IF('Sheet-F1'!AE9="","",'Sheet-F1'!AE9)</f>
        <v>0</v>
      </c>
      <c r="AC9" s="41" t="str">
        <f t="shared" si="0"/>
        <v>0.0</v>
      </c>
      <c r="AD9" s="65" t="str">
        <f t="shared" si="1"/>
        <v>0</v>
      </c>
      <c r="AE9" s="41" t="str">
        <f t="shared" si="2"/>
        <v>0</v>
      </c>
      <c r="AF9" s="66"/>
      <c r="AH9" s="64"/>
      <c r="AI9" s="69">
        <f>((($AB9+$AC9)*$AD9)-$AE9)</f>
        <v>0</v>
      </c>
      <c r="AJ9" s="69">
        <f t="shared" si="3"/>
        <v>0</v>
      </c>
      <c r="AK9" s="14" t="str">
        <f t="shared" si="4"/>
        <v>〈い〉</v>
      </c>
      <c r="AL9" s="70" t="str">
        <f>_xlfn.SWITCH(C9,"〇","不要",_xlfn.IFS($AS9&lt;=0,"〈い〉",$AS9&lt;=0.65,"〈ろ〉",$AS9&lt;=1,"〈は〉",$AS9&lt;=1.4,"〈に〉",$AS9&lt;=1.6,"〈ほ〉",$AS9&lt;=1.8,"〈へ〉",$AS9&lt;=2.8,"〈と〉",$AS9&lt;=3.7,"〈ち〉",$AS9&lt;=4.7,"〈り〉",$AS9&lt;=5.6,"〈ぬ〉",TRUE,"N×5.3"))</f>
        <v>〈い〉</v>
      </c>
      <c r="AM9" s="70" t="s">
        <v>75</v>
      </c>
      <c r="AN9" s="125"/>
      <c r="AO9" s="70" t="str">
        <f t="shared" si="6"/>
        <v/>
      </c>
      <c r="AP9" s="176"/>
      <c r="AQ9" s="102">
        <f>IF('Sheet-F1'!$AJ9&lt;=0,0,'Sheet-F1'!$AJ9)</f>
        <v>0</v>
      </c>
      <c r="AR9" s="102">
        <f t="shared" si="12"/>
        <v>0</v>
      </c>
      <c r="AS9" s="102">
        <f>IF(AND($G9&lt;&gt;"",$G9&lt;&gt;"なし",$AQ9&gt;$AR9),$AQ9,$AR9)</f>
        <v>0</v>
      </c>
      <c r="AU9" s="73">
        <v>3</v>
      </c>
      <c r="AV9" s="73" t="s">
        <v>41</v>
      </c>
      <c r="AW9" s="74">
        <v>0</v>
      </c>
      <c r="AX9" s="59"/>
    </row>
    <row r="10" spans="1:50" ht="11.25" customHeight="1" x14ac:dyDescent="0.4">
      <c r="A10" s="190"/>
      <c r="B10" s="114">
        <v>6</v>
      </c>
      <c r="C10" s="42" t="str">
        <f>'Sheet-F1'!C10&amp;""</f>
        <v/>
      </c>
      <c r="D10" s="160" t="str">
        <f>'Sheet-F1'!D10&amp;""</f>
        <v/>
      </c>
      <c r="E10" s="160" t="str">
        <f>'Sheet-F1'!E10&amp;""</f>
        <v/>
      </c>
      <c r="F10" s="43"/>
      <c r="G10" s="44" t="str">
        <f>'Sheet-F1'!G10&amp;""</f>
        <v/>
      </c>
      <c r="H10" s="45"/>
      <c r="I10" s="105"/>
      <c r="J10" s="46"/>
      <c r="K10" s="149" t="str">
        <f>IF('Sheet-F1'!K10="","",'Sheet-F1'!K10)</f>
        <v/>
      </c>
      <c r="L10" s="150" t="str">
        <f>IF('Sheet-F1'!L10="","",'Sheet-F1'!L10)</f>
        <v/>
      </c>
      <c r="M10" s="150" t="str">
        <f>IF('Sheet-F1'!M10="","",'Sheet-F1'!M10)</f>
        <v/>
      </c>
      <c r="N10" s="48">
        <f>IF('Sheet-F1'!Q10="","",'Sheet-F1'!Q10)</f>
        <v>0</v>
      </c>
      <c r="O10" s="48" t="str">
        <f t="shared" si="13"/>
        <v>0.0</v>
      </c>
      <c r="P10" s="49" t="str">
        <f t="shared" si="8"/>
        <v>0</v>
      </c>
      <c r="Q10" s="48" t="str">
        <f t="shared" si="9"/>
        <v>0</v>
      </c>
      <c r="R10" s="50"/>
      <c r="S10" s="48"/>
      <c r="T10" s="48"/>
      <c r="U10" s="52">
        <f t="shared" si="10"/>
        <v>0</v>
      </c>
      <c r="V10" s="53"/>
      <c r="W10" s="105"/>
      <c r="X10" s="46"/>
      <c r="Y10" s="149" t="str">
        <f>IF('Sheet-F1'!Y10="","",'Sheet-F1'!Y10)</f>
        <v/>
      </c>
      <c r="Z10" s="150" t="str">
        <f>IF('Sheet-F1'!Z10="","",'Sheet-F1'!Z10)</f>
        <v/>
      </c>
      <c r="AA10" s="156" t="str">
        <f>IF('Sheet-F1'!AA10="","",'Sheet-F1'!AA10)</f>
        <v/>
      </c>
      <c r="AB10" s="48">
        <f>IF('Sheet-F1'!AE10="","",'Sheet-F1'!AE10)</f>
        <v>0</v>
      </c>
      <c r="AC10" s="48" t="str">
        <f t="shared" si="0"/>
        <v>0.0</v>
      </c>
      <c r="AD10" s="49" t="str">
        <f t="shared" si="1"/>
        <v>0</v>
      </c>
      <c r="AE10" s="48" t="str">
        <f t="shared" si="2"/>
        <v>0</v>
      </c>
      <c r="AF10" s="50"/>
      <c r="AG10" s="48"/>
      <c r="AH10" s="51"/>
      <c r="AI10" s="54">
        <f t="shared" si="11"/>
        <v>0</v>
      </c>
      <c r="AJ10" s="55">
        <f t="shared" si="3"/>
        <v>0</v>
      </c>
      <c r="AK10" s="56" t="str">
        <f t="shared" si="4"/>
        <v>〈い〉</v>
      </c>
      <c r="AL10" s="57" t="str">
        <f t="shared" si="5"/>
        <v>〈い〉</v>
      </c>
      <c r="AM10" s="57" t="s">
        <v>75</v>
      </c>
      <c r="AN10" s="124"/>
      <c r="AO10" s="57" t="str">
        <f t="shared" si="6"/>
        <v/>
      </c>
      <c r="AP10" s="176"/>
      <c r="AQ10" s="102">
        <f>IF('Sheet-F1'!$AJ10&lt;=0,0,'Sheet-F1'!$AJ10)</f>
        <v>0</v>
      </c>
      <c r="AR10" s="102">
        <f t="shared" si="12"/>
        <v>0</v>
      </c>
      <c r="AS10" s="102">
        <f t="shared" si="7"/>
        <v>0</v>
      </c>
      <c r="AU10" s="73">
        <v>4</v>
      </c>
      <c r="AV10" s="73" t="s">
        <v>42</v>
      </c>
      <c r="AW10" s="74">
        <v>1</v>
      </c>
      <c r="AX10" s="59"/>
    </row>
    <row r="11" spans="1:50" ht="11.25" customHeight="1" x14ac:dyDescent="0.4">
      <c r="A11" s="190"/>
      <c r="B11" s="117">
        <v>7</v>
      </c>
      <c r="C11" s="8" t="str">
        <f>'Sheet-F1'!C11&amp;""</f>
        <v/>
      </c>
      <c r="D11" s="161" t="str">
        <f>'Sheet-F1'!D11&amp;""</f>
        <v/>
      </c>
      <c r="E11" s="161" t="str">
        <f>'Sheet-F1'!E11&amp;""</f>
        <v/>
      </c>
      <c r="F11" s="60"/>
      <c r="G11" s="61" t="str">
        <f>'Sheet-F1'!G11&amp;""</f>
        <v/>
      </c>
      <c r="H11" s="62"/>
      <c r="I11" s="106"/>
      <c r="J11" s="63"/>
      <c r="K11" s="151" t="str">
        <f>IF('Sheet-F1'!K11="","",'Sheet-F1'!K11)</f>
        <v/>
      </c>
      <c r="L11" s="152" t="str">
        <f>IF('Sheet-F1'!L11="","",'Sheet-F1'!L11)</f>
        <v/>
      </c>
      <c r="M11" s="152" t="str">
        <f>IF('Sheet-F1'!M11="","",'Sheet-F1'!M11)</f>
        <v/>
      </c>
      <c r="N11" s="41">
        <f>IF('Sheet-F1'!Q11="","",'Sheet-F1'!Q11)</f>
        <v>0</v>
      </c>
      <c r="O11" s="41" t="str">
        <f t="shared" si="13"/>
        <v>0.0</v>
      </c>
      <c r="P11" s="65" t="str">
        <f t="shared" si="8"/>
        <v>0</v>
      </c>
      <c r="Q11" s="41" t="str">
        <f t="shared" si="9"/>
        <v>0</v>
      </c>
      <c r="R11" s="66"/>
      <c r="U11" s="67">
        <f t="shared" si="10"/>
        <v>0</v>
      </c>
      <c r="V11" s="68"/>
      <c r="W11" s="106"/>
      <c r="X11" s="63"/>
      <c r="Y11" s="151" t="str">
        <f>IF('Sheet-F1'!Y11="","",'Sheet-F1'!Y11)</f>
        <v/>
      </c>
      <c r="Z11" s="152" t="str">
        <f>IF('Sheet-F1'!Z11="","",'Sheet-F1'!Z11)</f>
        <v/>
      </c>
      <c r="AA11" s="157" t="str">
        <f>IF('Sheet-F1'!AA11="","",'Sheet-F1'!AA11)</f>
        <v/>
      </c>
      <c r="AB11" s="41">
        <f>IF('Sheet-F1'!AE11="","",'Sheet-F1'!AE11)</f>
        <v>0</v>
      </c>
      <c r="AC11" s="41" t="str">
        <f t="shared" si="0"/>
        <v>0.0</v>
      </c>
      <c r="AD11" s="65" t="str">
        <f t="shared" si="1"/>
        <v>0</v>
      </c>
      <c r="AE11" s="41" t="str">
        <f t="shared" si="2"/>
        <v>0</v>
      </c>
      <c r="AF11" s="66"/>
      <c r="AH11" s="64"/>
      <c r="AI11" s="69">
        <f>((($AB11+$AC11)*$AD11)-$AE11)</f>
        <v>0</v>
      </c>
      <c r="AJ11" s="69">
        <f t="shared" si="3"/>
        <v>0</v>
      </c>
      <c r="AK11" s="14" t="str">
        <f t="shared" si="4"/>
        <v>〈い〉</v>
      </c>
      <c r="AL11" s="70" t="str">
        <f t="shared" si="5"/>
        <v>〈い〉</v>
      </c>
      <c r="AM11" s="70" t="s">
        <v>75</v>
      </c>
      <c r="AN11" s="125"/>
      <c r="AO11" s="70" t="str">
        <f t="shared" si="6"/>
        <v/>
      </c>
      <c r="AP11" s="176"/>
      <c r="AQ11" s="102">
        <f>IF('Sheet-F1'!$AJ11&lt;=0,0,'Sheet-F1'!$AJ11)</f>
        <v>0</v>
      </c>
      <c r="AR11" s="102">
        <f t="shared" si="12"/>
        <v>0</v>
      </c>
      <c r="AS11" s="102">
        <f t="shared" si="7"/>
        <v>0</v>
      </c>
      <c r="AU11" s="73">
        <v>5</v>
      </c>
      <c r="AV11" s="73" t="s">
        <v>43</v>
      </c>
      <c r="AW11" s="74">
        <v>1</v>
      </c>
    </row>
    <row r="12" spans="1:50" ht="11.25" customHeight="1" x14ac:dyDescent="0.4">
      <c r="A12" s="190"/>
      <c r="B12" s="114">
        <v>8</v>
      </c>
      <c r="C12" s="42" t="str">
        <f>'Sheet-F1'!C12&amp;""</f>
        <v/>
      </c>
      <c r="D12" s="160" t="str">
        <f>'Sheet-F1'!D12&amp;""</f>
        <v/>
      </c>
      <c r="E12" s="160" t="str">
        <f>'Sheet-F1'!E12&amp;""</f>
        <v/>
      </c>
      <c r="F12" s="43"/>
      <c r="G12" s="44" t="str">
        <f>'Sheet-F1'!G12&amp;""</f>
        <v/>
      </c>
      <c r="H12" s="45"/>
      <c r="I12" s="105"/>
      <c r="J12" s="46"/>
      <c r="K12" s="149" t="str">
        <f>IF('Sheet-F1'!K12="","",'Sheet-F1'!K12)</f>
        <v/>
      </c>
      <c r="L12" s="150" t="str">
        <f>IF('Sheet-F1'!L12="","",'Sheet-F1'!L12)</f>
        <v/>
      </c>
      <c r="M12" s="150" t="str">
        <f>IF('Sheet-F1'!M12="","",'Sheet-F1'!M12)</f>
        <v/>
      </c>
      <c r="N12" s="48">
        <f>IF('Sheet-F1'!Q12="","",'Sheet-F1'!Q12)</f>
        <v>0</v>
      </c>
      <c r="O12" s="48" t="str">
        <f t="shared" si="13"/>
        <v>0.0</v>
      </c>
      <c r="P12" s="49" t="str">
        <f t="shared" si="8"/>
        <v>0</v>
      </c>
      <c r="Q12" s="48" t="str">
        <f t="shared" si="9"/>
        <v>0</v>
      </c>
      <c r="R12" s="50"/>
      <c r="S12" s="48"/>
      <c r="T12" s="48"/>
      <c r="U12" s="52">
        <f t="shared" si="10"/>
        <v>0</v>
      </c>
      <c r="V12" s="53"/>
      <c r="W12" s="105"/>
      <c r="X12" s="46"/>
      <c r="Y12" s="149" t="str">
        <f>IF('Sheet-F1'!Y12="","",'Sheet-F1'!Y12)</f>
        <v/>
      </c>
      <c r="Z12" s="150" t="str">
        <f>IF('Sheet-F1'!Z12="","",'Sheet-F1'!Z12)</f>
        <v/>
      </c>
      <c r="AA12" s="156" t="str">
        <f>IF('Sheet-F1'!AA12="","",'Sheet-F1'!AA12)</f>
        <v/>
      </c>
      <c r="AB12" s="48">
        <f>IF('Sheet-F1'!AE12="","",'Sheet-F1'!AE12)</f>
        <v>0</v>
      </c>
      <c r="AC12" s="48" t="str">
        <f>_xlfn.SWITCH($Y12,$AV$7,$AW$7,$AV$8,$AW$8,$AV$9,$AW$9,$AV$10,$AW$10,$AV$11,$AW$11,$AV$12,$AW$12,$AV$13,$AW$13,$AV$14,$AW$14,$AV$15,$AW$15,"0.0")</f>
        <v>0.0</v>
      </c>
      <c r="AD12" s="49" t="str">
        <f t="shared" si="1"/>
        <v>0</v>
      </c>
      <c r="AE12" s="48" t="str">
        <f t="shared" si="2"/>
        <v>0</v>
      </c>
      <c r="AF12" s="50"/>
      <c r="AG12" s="48"/>
      <c r="AH12" s="51"/>
      <c r="AI12" s="54">
        <f t="shared" si="11"/>
        <v>0</v>
      </c>
      <c r="AJ12" s="55">
        <f t="shared" si="3"/>
        <v>0</v>
      </c>
      <c r="AK12" s="56" t="str">
        <f t="shared" si="4"/>
        <v>〈い〉</v>
      </c>
      <c r="AL12" s="57" t="str">
        <f>_xlfn.SWITCH(C12,"〇","不要",_xlfn.IFS($AS12&lt;=0,"〈い〉",$AS12&lt;=0.65,"〈ろ〉",$AS12&lt;=1,"〈は〉",$AS12&lt;=1.4,"〈に〉",$AS12&lt;=1.6,"〈ほ〉",$AS12&lt;=1.8,"〈へ〉",$AS12&lt;=2.8,"〈と〉",$AS12&lt;=3.7,"〈ち〉",$AS12&lt;=4.7,"〈り〉",$AS12&lt;=5.6,"〈ぬ〉",TRUE,"N×5.3"))</f>
        <v>〈い〉</v>
      </c>
      <c r="AM12" s="57" t="s">
        <v>75</v>
      </c>
      <c r="AN12" s="124"/>
      <c r="AO12" s="57" t="str">
        <f t="shared" si="6"/>
        <v/>
      </c>
      <c r="AP12" s="176"/>
      <c r="AQ12" s="102">
        <f>IF('Sheet-F1'!$AJ12&lt;=0,0,'Sheet-F1'!$AJ12)</f>
        <v>0</v>
      </c>
      <c r="AR12" s="102">
        <f t="shared" si="12"/>
        <v>0</v>
      </c>
      <c r="AS12" s="102">
        <f>IF(AND($G12&lt;&gt;"",$G12&lt;&gt;"なし",$AQ12&gt;$AR12),$AQ12,$AR12)</f>
        <v>0</v>
      </c>
      <c r="AU12" s="73">
        <v>6</v>
      </c>
      <c r="AV12" s="73" t="s">
        <v>44</v>
      </c>
      <c r="AW12" s="74">
        <v>0</v>
      </c>
    </row>
    <row r="13" spans="1:50" ht="11.25" customHeight="1" x14ac:dyDescent="0.4">
      <c r="A13" s="190"/>
      <c r="B13" s="117">
        <v>9</v>
      </c>
      <c r="C13" s="8" t="str">
        <f>'Sheet-F1'!C13&amp;""</f>
        <v/>
      </c>
      <c r="D13" s="161" t="str">
        <f>'Sheet-F1'!D13&amp;""</f>
        <v/>
      </c>
      <c r="E13" s="161" t="str">
        <f>'Sheet-F1'!E13&amp;""</f>
        <v/>
      </c>
      <c r="F13" s="60"/>
      <c r="G13" s="61" t="str">
        <f>'Sheet-F1'!G13&amp;""</f>
        <v/>
      </c>
      <c r="H13" s="62"/>
      <c r="I13" s="106"/>
      <c r="J13" s="63"/>
      <c r="K13" s="151" t="str">
        <f>IF('Sheet-F1'!K13="","",'Sheet-F1'!K13)</f>
        <v/>
      </c>
      <c r="L13" s="152" t="str">
        <f>IF('Sheet-F1'!L13="","",'Sheet-F1'!L13)</f>
        <v/>
      </c>
      <c r="M13" s="152" t="str">
        <f>IF('Sheet-F1'!M13="","",'Sheet-F1'!M13)</f>
        <v/>
      </c>
      <c r="N13" s="41">
        <f>IF('Sheet-F1'!Q13="","",'Sheet-F1'!Q13)</f>
        <v>0</v>
      </c>
      <c r="O13" s="41" t="str">
        <f t="shared" si="13"/>
        <v>0.0</v>
      </c>
      <c r="P13" s="65" t="str">
        <f t="shared" si="8"/>
        <v>0</v>
      </c>
      <c r="Q13" s="41" t="str">
        <f t="shared" si="9"/>
        <v>0</v>
      </c>
      <c r="R13" s="66"/>
      <c r="U13" s="67">
        <f t="shared" si="10"/>
        <v>0</v>
      </c>
      <c r="V13" s="68"/>
      <c r="W13" s="106"/>
      <c r="X13" s="63"/>
      <c r="Y13" s="151" t="str">
        <f>IF('Sheet-F1'!Y13="","",'Sheet-F1'!Y13)</f>
        <v/>
      </c>
      <c r="Z13" s="152" t="str">
        <f>IF('Sheet-F1'!Z13="","",'Sheet-F1'!Z13)</f>
        <v/>
      </c>
      <c r="AA13" s="157" t="str">
        <f>IF('Sheet-F1'!AA13="","",'Sheet-F1'!AA13)</f>
        <v/>
      </c>
      <c r="AB13" s="41">
        <f>IF('Sheet-F1'!AE13="","",'Sheet-F1'!AE13)</f>
        <v>0</v>
      </c>
      <c r="AC13" s="41" t="str">
        <f t="shared" si="0"/>
        <v>0.0</v>
      </c>
      <c r="AD13" s="65" t="str">
        <f t="shared" si="1"/>
        <v>0</v>
      </c>
      <c r="AE13" s="41" t="str">
        <f t="shared" si="2"/>
        <v>0</v>
      </c>
      <c r="AF13" s="66"/>
      <c r="AH13" s="64"/>
      <c r="AI13" s="69">
        <f t="shared" si="11"/>
        <v>0</v>
      </c>
      <c r="AJ13" s="69">
        <f t="shared" si="3"/>
        <v>0</v>
      </c>
      <c r="AK13" s="14" t="str">
        <f t="shared" si="4"/>
        <v>〈い〉</v>
      </c>
      <c r="AL13" s="70" t="str">
        <f t="shared" si="5"/>
        <v>〈い〉</v>
      </c>
      <c r="AM13" s="70" t="s">
        <v>75</v>
      </c>
      <c r="AN13" s="125"/>
      <c r="AO13" s="70" t="str">
        <f t="shared" si="6"/>
        <v/>
      </c>
      <c r="AP13" s="176"/>
      <c r="AQ13" s="102">
        <f>IF('Sheet-F1'!$AJ13&lt;=0,0,'Sheet-F1'!$AJ13)</f>
        <v>0</v>
      </c>
      <c r="AR13" s="102">
        <f t="shared" si="12"/>
        <v>0</v>
      </c>
      <c r="AS13" s="102">
        <f t="shared" si="7"/>
        <v>0</v>
      </c>
      <c r="AU13" s="73">
        <v>7</v>
      </c>
      <c r="AV13" s="73" t="s">
        <v>45</v>
      </c>
      <c r="AW13" s="74">
        <v>0.5</v>
      </c>
    </row>
    <row r="14" spans="1:50" ht="11.25" customHeight="1" x14ac:dyDescent="0.4">
      <c r="A14" s="190"/>
      <c r="B14" s="114">
        <v>10</v>
      </c>
      <c r="C14" s="42" t="str">
        <f>'Sheet-F1'!C14&amp;""</f>
        <v/>
      </c>
      <c r="D14" s="160" t="str">
        <f>'Sheet-F1'!D14&amp;""</f>
        <v/>
      </c>
      <c r="E14" s="160" t="str">
        <f>'Sheet-F1'!E14&amp;""</f>
        <v/>
      </c>
      <c r="F14" s="43"/>
      <c r="G14" s="44" t="str">
        <f>'Sheet-F1'!G14&amp;""</f>
        <v/>
      </c>
      <c r="H14" s="45"/>
      <c r="I14" s="105"/>
      <c r="J14" s="46"/>
      <c r="K14" s="149" t="str">
        <f>IF('Sheet-F1'!K14="","",'Sheet-F1'!K14)</f>
        <v/>
      </c>
      <c r="L14" s="150" t="str">
        <f>IF('Sheet-F1'!L14="","",'Sheet-F1'!L14)</f>
        <v/>
      </c>
      <c r="M14" s="150" t="str">
        <f>IF('Sheet-F1'!M14="","",'Sheet-F1'!M14)</f>
        <v/>
      </c>
      <c r="N14" s="48">
        <f>IF('Sheet-F1'!Q14="","",'Sheet-F1'!Q14)</f>
        <v>0</v>
      </c>
      <c r="O14" s="48" t="str">
        <f t="shared" si="13"/>
        <v>0.0</v>
      </c>
      <c r="P14" s="49" t="str">
        <f t="shared" si="8"/>
        <v>0</v>
      </c>
      <c r="Q14" s="48" t="str">
        <f t="shared" si="9"/>
        <v>0</v>
      </c>
      <c r="R14" s="50"/>
      <c r="S14" s="48"/>
      <c r="T14" s="48"/>
      <c r="U14" s="52">
        <f t="shared" si="10"/>
        <v>0</v>
      </c>
      <c r="V14" s="53"/>
      <c r="W14" s="105"/>
      <c r="X14" s="46"/>
      <c r="Y14" s="149" t="str">
        <f>IF('Sheet-F1'!Y14="","",'Sheet-F1'!Y14)</f>
        <v/>
      </c>
      <c r="Z14" s="150" t="str">
        <f>IF('Sheet-F1'!Z14="","",'Sheet-F1'!Z14)</f>
        <v/>
      </c>
      <c r="AA14" s="156" t="str">
        <f>IF('Sheet-F1'!AA14="","",'Sheet-F1'!AA14)</f>
        <v/>
      </c>
      <c r="AB14" s="48">
        <f>IF('Sheet-F1'!AE14="","",'Sheet-F1'!AE14)</f>
        <v>0</v>
      </c>
      <c r="AC14" s="48" t="str">
        <f t="shared" si="0"/>
        <v>0.0</v>
      </c>
      <c r="AD14" s="49" t="str">
        <f t="shared" si="1"/>
        <v>0</v>
      </c>
      <c r="AE14" s="48" t="str">
        <f t="shared" si="2"/>
        <v>0</v>
      </c>
      <c r="AF14" s="50"/>
      <c r="AG14" s="48"/>
      <c r="AH14" s="51"/>
      <c r="AI14" s="54">
        <f t="shared" si="11"/>
        <v>0</v>
      </c>
      <c r="AJ14" s="55">
        <f t="shared" si="3"/>
        <v>0</v>
      </c>
      <c r="AK14" s="56" t="str">
        <f t="shared" si="4"/>
        <v>〈い〉</v>
      </c>
      <c r="AL14" s="57" t="str">
        <f t="shared" si="5"/>
        <v>〈い〉</v>
      </c>
      <c r="AM14" s="57" t="s">
        <v>75</v>
      </c>
      <c r="AN14" s="124"/>
      <c r="AO14" s="57" t="str">
        <f t="shared" si="6"/>
        <v/>
      </c>
      <c r="AP14" s="176"/>
      <c r="AQ14" s="102">
        <f>IF('Sheet-F1'!$AJ14&lt;=0,0,'Sheet-F1'!$AJ14)</f>
        <v>0</v>
      </c>
      <c r="AR14" s="102">
        <f t="shared" si="12"/>
        <v>0</v>
      </c>
      <c r="AS14" s="102">
        <f t="shared" si="7"/>
        <v>0</v>
      </c>
      <c r="AU14" s="73">
        <v>8</v>
      </c>
      <c r="AV14" s="73" t="s">
        <v>46</v>
      </c>
      <c r="AW14" s="74">
        <v>0</v>
      </c>
    </row>
    <row r="15" spans="1:50" ht="11.25" customHeight="1" thickBot="1" x14ac:dyDescent="0.45">
      <c r="A15" s="190"/>
      <c r="B15" s="117">
        <v>11</v>
      </c>
      <c r="C15" s="8" t="str">
        <f>'Sheet-F1'!C15&amp;""</f>
        <v/>
      </c>
      <c r="D15" s="161" t="str">
        <f>'Sheet-F1'!D15&amp;""</f>
        <v/>
      </c>
      <c r="E15" s="161" t="str">
        <f>'Sheet-F1'!E15&amp;""</f>
        <v/>
      </c>
      <c r="F15" s="60"/>
      <c r="G15" s="61" t="str">
        <f>'Sheet-F1'!G15&amp;""</f>
        <v/>
      </c>
      <c r="H15" s="62"/>
      <c r="I15" s="106"/>
      <c r="J15" s="63"/>
      <c r="K15" s="151" t="str">
        <f>IF('Sheet-F1'!K15="","",'Sheet-F1'!K15)</f>
        <v/>
      </c>
      <c r="L15" s="152" t="str">
        <f>IF('Sheet-F1'!L15="","",'Sheet-F1'!L15)</f>
        <v/>
      </c>
      <c r="M15" s="152" t="str">
        <f>IF('Sheet-F1'!M15="","",'Sheet-F1'!M15)</f>
        <v/>
      </c>
      <c r="N15" s="41">
        <f>IF('Sheet-F1'!Q15="","",'Sheet-F1'!Q15)</f>
        <v>0</v>
      </c>
      <c r="O15" s="41" t="str">
        <f t="shared" si="13"/>
        <v>0.0</v>
      </c>
      <c r="P15" s="65" t="str">
        <f t="shared" si="8"/>
        <v>0</v>
      </c>
      <c r="Q15" s="41" t="str">
        <f t="shared" si="9"/>
        <v>0</v>
      </c>
      <c r="R15" s="66"/>
      <c r="U15" s="67">
        <f t="shared" si="10"/>
        <v>0</v>
      </c>
      <c r="V15" s="68"/>
      <c r="W15" s="106"/>
      <c r="X15" s="63"/>
      <c r="Y15" s="151" t="str">
        <f>IF('Sheet-F1'!Y15="","",'Sheet-F1'!Y15)</f>
        <v/>
      </c>
      <c r="Z15" s="152" t="str">
        <f>IF('Sheet-F1'!Z15="","",'Sheet-F1'!Z15)</f>
        <v/>
      </c>
      <c r="AA15" s="157" t="str">
        <f>IF('Sheet-F1'!AA15="","",'Sheet-F1'!AA15)</f>
        <v/>
      </c>
      <c r="AB15" s="41">
        <f>IF('Sheet-F1'!AE15="","",'Sheet-F1'!AE15)</f>
        <v>0</v>
      </c>
      <c r="AC15" s="41" t="str">
        <f t="shared" si="0"/>
        <v>0.0</v>
      </c>
      <c r="AD15" s="65" t="str">
        <f t="shared" si="1"/>
        <v>0</v>
      </c>
      <c r="AE15" s="41" t="str">
        <f t="shared" si="2"/>
        <v>0</v>
      </c>
      <c r="AF15" s="66"/>
      <c r="AH15" s="64"/>
      <c r="AI15" s="69">
        <f t="shared" si="11"/>
        <v>0</v>
      </c>
      <c r="AJ15" s="69">
        <f t="shared" si="3"/>
        <v>0</v>
      </c>
      <c r="AK15" s="14" t="str">
        <f t="shared" si="4"/>
        <v>〈い〉</v>
      </c>
      <c r="AL15" s="70" t="str">
        <f>_xlfn.SWITCH(C15,"〇","不要",_xlfn.IFS($AS15&lt;=0,"〈い〉",$AS15&lt;=0.65,"〈ろ〉",$AS15&lt;=1,"〈は〉",$AS15&lt;=1.4,"〈に〉",$AS15&lt;=1.6,"〈ほ〉",$AS15&lt;=1.8,"〈へ〉",$AS15&lt;=2.8,"〈と〉",$AS15&lt;=3.7,"〈ち〉",$AS15&lt;=4.7,"〈り〉",$AS15&lt;=5.6,"〈ぬ〉",TRUE,"N×5.3"))</f>
        <v>〈い〉</v>
      </c>
      <c r="AM15" s="70" t="s">
        <v>75</v>
      </c>
      <c r="AN15" s="125"/>
      <c r="AO15" s="70" t="str">
        <f t="shared" si="6"/>
        <v/>
      </c>
      <c r="AP15" s="176"/>
      <c r="AQ15" s="102">
        <f>IF('Sheet-F1'!$AJ15&lt;=0,0,'Sheet-F1'!$AJ15)</f>
        <v>0</v>
      </c>
      <c r="AR15" s="102">
        <f t="shared" si="12"/>
        <v>0</v>
      </c>
      <c r="AS15" s="102">
        <f>IF(AND($G15&lt;&gt;"",$G15&lt;&gt;"なし",$AQ15&gt;$AR15),$AQ15,$AR15)</f>
        <v>0</v>
      </c>
      <c r="AU15" s="58">
        <v>9</v>
      </c>
      <c r="AV15" s="58" t="s">
        <v>47</v>
      </c>
      <c r="AW15" s="75">
        <v>0</v>
      </c>
    </row>
    <row r="16" spans="1:50" ht="11.25" customHeight="1" thickTop="1" x14ac:dyDescent="0.4">
      <c r="A16" s="190"/>
      <c r="B16" s="114">
        <v>12</v>
      </c>
      <c r="C16" s="42" t="str">
        <f>'Sheet-F1'!C16&amp;""</f>
        <v/>
      </c>
      <c r="D16" s="160" t="str">
        <f>'Sheet-F1'!D16&amp;""</f>
        <v/>
      </c>
      <c r="E16" s="160" t="str">
        <f>'Sheet-F1'!E16&amp;""</f>
        <v/>
      </c>
      <c r="F16" s="43"/>
      <c r="G16" s="44" t="str">
        <f>'Sheet-F1'!G16&amp;""</f>
        <v/>
      </c>
      <c r="H16" s="45"/>
      <c r="I16" s="105"/>
      <c r="J16" s="46"/>
      <c r="K16" s="149" t="str">
        <f>IF('Sheet-F1'!K16="","",'Sheet-F1'!K16)</f>
        <v/>
      </c>
      <c r="L16" s="150" t="str">
        <f>IF('Sheet-F1'!L16="","",'Sheet-F1'!L16)</f>
        <v/>
      </c>
      <c r="M16" s="150" t="str">
        <f>IF('Sheet-F1'!M16="","",'Sheet-F1'!M16)</f>
        <v/>
      </c>
      <c r="N16" s="48">
        <f>IF('Sheet-F1'!Q16="","",'Sheet-F1'!Q16)</f>
        <v>0</v>
      </c>
      <c r="O16" s="48" t="str">
        <f t="shared" si="13"/>
        <v>0.0</v>
      </c>
      <c r="P16" s="49" t="str">
        <f t="shared" si="8"/>
        <v>0</v>
      </c>
      <c r="Q16" s="48" t="str">
        <f t="shared" si="9"/>
        <v>0</v>
      </c>
      <c r="R16" s="50"/>
      <c r="S16" s="48"/>
      <c r="T16" s="48"/>
      <c r="U16" s="52">
        <f t="shared" si="10"/>
        <v>0</v>
      </c>
      <c r="V16" s="53"/>
      <c r="W16" s="105"/>
      <c r="X16" s="46"/>
      <c r="Y16" s="149" t="str">
        <f>IF('Sheet-F1'!Y16="","",'Sheet-F1'!Y16)</f>
        <v/>
      </c>
      <c r="Z16" s="150" t="str">
        <f>IF('Sheet-F1'!Z16="","",'Sheet-F1'!Z16)</f>
        <v/>
      </c>
      <c r="AA16" s="156" t="str">
        <f>IF('Sheet-F1'!AA16="","",'Sheet-F1'!AA16)</f>
        <v/>
      </c>
      <c r="AB16" s="48">
        <f>IF('Sheet-F1'!AE16="","",'Sheet-F1'!AE16)</f>
        <v>0</v>
      </c>
      <c r="AC16" s="48" t="str">
        <f t="shared" si="0"/>
        <v>0.0</v>
      </c>
      <c r="AD16" s="49" t="str">
        <f t="shared" si="1"/>
        <v>0</v>
      </c>
      <c r="AE16" s="48" t="str">
        <f t="shared" si="2"/>
        <v>0</v>
      </c>
      <c r="AF16" s="50"/>
      <c r="AG16" s="48"/>
      <c r="AH16" s="51"/>
      <c r="AI16" s="54">
        <f t="shared" si="11"/>
        <v>0</v>
      </c>
      <c r="AJ16" s="55">
        <f t="shared" si="3"/>
        <v>0</v>
      </c>
      <c r="AK16" s="56" t="str">
        <f t="shared" si="4"/>
        <v>〈い〉</v>
      </c>
      <c r="AL16" s="57" t="str">
        <f t="shared" si="5"/>
        <v>〈い〉</v>
      </c>
      <c r="AM16" s="57" t="s">
        <v>75</v>
      </c>
      <c r="AN16" s="124"/>
      <c r="AO16" s="57" t="str">
        <f t="shared" si="6"/>
        <v/>
      </c>
      <c r="AP16" s="176"/>
      <c r="AQ16" s="102">
        <f>IF('Sheet-F1'!$AJ16&lt;=0,0,'Sheet-F1'!$AJ16)</f>
        <v>0</v>
      </c>
      <c r="AR16" s="102">
        <f t="shared" si="12"/>
        <v>0</v>
      </c>
      <c r="AS16" s="102">
        <f t="shared" si="7"/>
        <v>0</v>
      </c>
      <c r="AU16" s="76"/>
      <c r="AV16" s="16" t="s">
        <v>41</v>
      </c>
      <c r="AW16" s="77">
        <f>_xlfn.SWITCH(AV16,$AV$7,$AW$7,$AV$8,$AW$8,$AV$9,$AW$9,$AV$10,$AW$10,$AV$11,$AW$11,$AV$12,$AW$12,$AV$13,$AW$13,$AV$14,$AW$14,$AV$15,$AW$15,"")</f>
        <v>0</v>
      </c>
    </row>
    <row r="17" spans="1:49" ht="11.25" customHeight="1" x14ac:dyDescent="0.4">
      <c r="A17" s="190"/>
      <c r="B17" s="117">
        <v>13</v>
      </c>
      <c r="C17" s="8" t="str">
        <f>'Sheet-F1'!C17&amp;""</f>
        <v/>
      </c>
      <c r="D17" s="161" t="str">
        <f>'Sheet-F1'!D17&amp;""</f>
        <v/>
      </c>
      <c r="E17" s="161" t="str">
        <f>'Sheet-F1'!E17&amp;""</f>
        <v/>
      </c>
      <c r="F17" s="60"/>
      <c r="G17" s="61" t="str">
        <f>'Sheet-F1'!G17&amp;""</f>
        <v/>
      </c>
      <c r="H17" s="62"/>
      <c r="I17" s="106"/>
      <c r="J17" s="63"/>
      <c r="K17" s="151" t="str">
        <f>IF('Sheet-F1'!K17="","",'Sheet-F1'!K17)</f>
        <v/>
      </c>
      <c r="L17" s="152" t="str">
        <f>IF('Sheet-F1'!L17="","",'Sheet-F1'!L17)</f>
        <v/>
      </c>
      <c r="M17" s="152" t="str">
        <f>IF('Sheet-F1'!M17="","",'Sheet-F1'!M17)</f>
        <v/>
      </c>
      <c r="N17" s="41">
        <f>IF('Sheet-F1'!Q17="","",'Sheet-F1'!Q17)</f>
        <v>0</v>
      </c>
      <c r="O17" s="41" t="str">
        <f t="shared" si="13"/>
        <v>0.0</v>
      </c>
      <c r="P17" s="65" t="str">
        <f t="shared" si="8"/>
        <v>0</v>
      </c>
      <c r="Q17" s="41" t="str">
        <f t="shared" si="9"/>
        <v>0</v>
      </c>
      <c r="R17" s="66"/>
      <c r="U17" s="67">
        <f t="shared" si="10"/>
        <v>0</v>
      </c>
      <c r="V17" s="68"/>
      <c r="W17" s="106"/>
      <c r="X17" s="63"/>
      <c r="Y17" s="151" t="str">
        <f>IF('Sheet-F1'!Y17="","",'Sheet-F1'!Y17)</f>
        <v/>
      </c>
      <c r="Z17" s="152" t="str">
        <f>IF('Sheet-F1'!Z17="","",'Sheet-F1'!Z17)</f>
        <v/>
      </c>
      <c r="AA17" s="157" t="str">
        <f>IF('Sheet-F1'!AA17="","",'Sheet-F1'!AA17)</f>
        <v/>
      </c>
      <c r="AB17" s="41">
        <f>IF('Sheet-F1'!AE17="","",'Sheet-F1'!AE17)</f>
        <v>0</v>
      </c>
      <c r="AC17" s="41" t="str">
        <f t="shared" si="0"/>
        <v>0.0</v>
      </c>
      <c r="AD17" s="65" t="str">
        <f t="shared" si="1"/>
        <v>0</v>
      </c>
      <c r="AE17" s="41" t="str">
        <f t="shared" si="2"/>
        <v>0</v>
      </c>
      <c r="AF17" s="66"/>
      <c r="AH17" s="64"/>
      <c r="AI17" s="69">
        <f t="shared" si="11"/>
        <v>0</v>
      </c>
      <c r="AJ17" s="69">
        <f>IF($U17&gt;$AI17,$U17,$AI17)</f>
        <v>0</v>
      </c>
      <c r="AK17" s="14" t="str">
        <f t="shared" si="4"/>
        <v>〈い〉</v>
      </c>
      <c r="AL17" s="70" t="str">
        <f t="shared" si="5"/>
        <v>〈い〉</v>
      </c>
      <c r="AM17" s="70" t="s">
        <v>75</v>
      </c>
      <c r="AN17" s="125"/>
      <c r="AO17" s="70" t="str">
        <f t="shared" si="6"/>
        <v/>
      </c>
      <c r="AP17" s="176"/>
      <c r="AQ17" s="102">
        <f>IF('Sheet-F1'!$AJ17&lt;=0,0,'Sheet-F1'!$AJ17)</f>
        <v>0</v>
      </c>
      <c r="AR17" s="102">
        <f t="shared" si="12"/>
        <v>0</v>
      </c>
      <c r="AS17" s="102">
        <f t="shared" si="7"/>
        <v>0</v>
      </c>
    </row>
    <row r="18" spans="1:49" ht="11.25" customHeight="1" x14ac:dyDescent="0.4">
      <c r="A18" s="190"/>
      <c r="B18" s="114">
        <v>14</v>
      </c>
      <c r="C18" s="42" t="str">
        <f>'Sheet-F1'!C18&amp;""</f>
        <v/>
      </c>
      <c r="D18" s="160" t="str">
        <f>'Sheet-F1'!D18&amp;""</f>
        <v/>
      </c>
      <c r="E18" s="160" t="str">
        <f>'Sheet-F1'!E18&amp;""</f>
        <v/>
      </c>
      <c r="F18" s="43"/>
      <c r="G18" s="44" t="str">
        <f>'Sheet-F1'!G18&amp;""</f>
        <v/>
      </c>
      <c r="H18" s="45"/>
      <c r="I18" s="105"/>
      <c r="J18" s="46"/>
      <c r="K18" s="149" t="str">
        <f>IF('Sheet-F1'!K18="","",'Sheet-F1'!K18)</f>
        <v/>
      </c>
      <c r="L18" s="150" t="str">
        <f>IF('Sheet-F1'!L18="","",'Sheet-F1'!L18)</f>
        <v/>
      </c>
      <c r="M18" s="150" t="str">
        <f>IF('Sheet-F1'!M18="","",'Sheet-F1'!M18)</f>
        <v/>
      </c>
      <c r="N18" s="48">
        <f>IF('Sheet-F1'!Q18="","",'Sheet-F1'!Q18)</f>
        <v>0</v>
      </c>
      <c r="O18" s="48" t="str">
        <f t="shared" si="13"/>
        <v>0.0</v>
      </c>
      <c r="P18" s="49" t="str">
        <f t="shared" si="8"/>
        <v>0</v>
      </c>
      <c r="Q18" s="48" t="str">
        <f t="shared" si="9"/>
        <v>0</v>
      </c>
      <c r="R18" s="50"/>
      <c r="S18" s="48"/>
      <c r="T18" s="48"/>
      <c r="U18" s="52">
        <f t="shared" si="10"/>
        <v>0</v>
      </c>
      <c r="V18" s="53"/>
      <c r="W18" s="105"/>
      <c r="X18" s="46"/>
      <c r="Y18" s="149" t="str">
        <f>IF('Sheet-F1'!Y18="","",'Sheet-F1'!Y18)</f>
        <v/>
      </c>
      <c r="Z18" s="150" t="str">
        <f>IF('Sheet-F1'!Z18="","",'Sheet-F1'!Z18)</f>
        <v/>
      </c>
      <c r="AA18" s="156" t="str">
        <f>IF('Sheet-F1'!AA18="","",'Sheet-F1'!AA18)</f>
        <v/>
      </c>
      <c r="AB18" s="48">
        <f>IF('Sheet-F1'!AE18="","",'Sheet-F1'!AE18)</f>
        <v>0</v>
      </c>
      <c r="AC18" s="48" t="str">
        <f t="shared" si="0"/>
        <v>0.0</v>
      </c>
      <c r="AD18" s="49" t="str">
        <f t="shared" si="1"/>
        <v>0</v>
      </c>
      <c r="AE18" s="48" t="str">
        <f t="shared" si="2"/>
        <v>0</v>
      </c>
      <c r="AF18" s="50"/>
      <c r="AG18" s="48"/>
      <c r="AH18" s="51"/>
      <c r="AI18" s="54">
        <f t="shared" si="11"/>
        <v>0</v>
      </c>
      <c r="AJ18" s="55">
        <f t="shared" si="3"/>
        <v>0</v>
      </c>
      <c r="AK18" s="56" t="str">
        <f t="shared" si="4"/>
        <v>〈い〉</v>
      </c>
      <c r="AL18" s="57" t="str">
        <f>_xlfn.SWITCH(C18,"〇","不要",_xlfn.IFS($AS18&lt;=0,"〈い〉",$AS18&lt;=0.65,"〈ろ〉",$AS18&lt;=1,"〈は〉",$AS18&lt;=1.4,"〈に〉",$AS18&lt;=1.6,"〈ほ〉",$AS18&lt;=1.8,"〈へ〉",$AS18&lt;=2.8,"〈と〉",$AS18&lt;=3.7,"〈ち〉",$AS18&lt;=4.7,"〈り〉",$AS18&lt;=5.6,"〈ぬ〉",TRUE,"N×5.3"))</f>
        <v>〈い〉</v>
      </c>
      <c r="AM18" s="57" t="s">
        <v>75</v>
      </c>
      <c r="AN18" s="124"/>
      <c r="AO18" s="57" t="str">
        <f t="shared" si="6"/>
        <v/>
      </c>
      <c r="AP18" s="176"/>
      <c r="AQ18" s="102">
        <f>IF('Sheet-F1'!$AJ18&lt;=0,0,'Sheet-F1'!$AJ18)</f>
        <v>0</v>
      </c>
      <c r="AR18" s="102">
        <f t="shared" si="12"/>
        <v>0</v>
      </c>
      <c r="AS18" s="102">
        <f t="shared" si="7"/>
        <v>0</v>
      </c>
    </row>
    <row r="19" spans="1:49" ht="11.25" customHeight="1" x14ac:dyDescent="0.4">
      <c r="A19" s="190"/>
      <c r="B19" s="117">
        <v>15</v>
      </c>
      <c r="C19" s="8" t="str">
        <f>'Sheet-F1'!C19&amp;""</f>
        <v/>
      </c>
      <c r="D19" s="161" t="str">
        <f>'Sheet-F1'!D19&amp;""</f>
        <v/>
      </c>
      <c r="E19" s="161" t="str">
        <f>'Sheet-F1'!E19&amp;""</f>
        <v/>
      </c>
      <c r="F19" s="60"/>
      <c r="G19" s="61" t="str">
        <f>'Sheet-F1'!G19&amp;""</f>
        <v/>
      </c>
      <c r="H19" s="62"/>
      <c r="I19" s="106"/>
      <c r="J19" s="63"/>
      <c r="K19" s="151" t="str">
        <f>IF('Sheet-F1'!K19="","",'Sheet-F1'!K19)</f>
        <v/>
      </c>
      <c r="L19" s="152" t="str">
        <f>IF('Sheet-F1'!L19="","",'Sheet-F1'!L19)</f>
        <v/>
      </c>
      <c r="M19" s="152" t="str">
        <f>IF('Sheet-F1'!M19="","",'Sheet-F1'!M19)</f>
        <v/>
      </c>
      <c r="N19" s="41">
        <f>IF('Sheet-F1'!Q19="","",'Sheet-F1'!Q19)</f>
        <v>0</v>
      </c>
      <c r="O19" s="41" t="str">
        <f t="shared" si="13"/>
        <v>0.0</v>
      </c>
      <c r="P19" s="65" t="str">
        <f t="shared" si="8"/>
        <v>0</v>
      </c>
      <c r="Q19" s="41" t="str">
        <f t="shared" si="9"/>
        <v>0</v>
      </c>
      <c r="R19" s="66"/>
      <c r="U19" s="67">
        <f t="shared" si="10"/>
        <v>0</v>
      </c>
      <c r="V19" s="68"/>
      <c r="W19" s="106"/>
      <c r="X19" s="63"/>
      <c r="Y19" s="151" t="str">
        <f>IF('Sheet-F1'!Y19="","",'Sheet-F1'!Y19)</f>
        <v/>
      </c>
      <c r="Z19" s="152" t="str">
        <f>IF('Sheet-F1'!Z19="","",'Sheet-F1'!Z19)</f>
        <v/>
      </c>
      <c r="AA19" s="157" t="str">
        <f>IF('Sheet-F1'!AA19="","",'Sheet-F1'!AA19)</f>
        <v/>
      </c>
      <c r="AB19" s="41">
        <f>IF('Sheet-F1'!AE19="","",'Sheet-F1'!AE19)</f>
        <v>0</v>
      </c>
      <c r="AC19" s="41" t="str">
        <f>_xlfn.SWITCH($Y19,$AV$7,$AW$7,$AV$8,$AW$8,$AV$9,$AW$9,$AV$10,$AW$10,$AV$11,$AW$11,$AV$12,$AW$12,$AV$13,$AW$13,$AV$14,$AW$14,$AV$15,$AW$15,"0.0")</f>
        <v>0.0</v>
      </c>
      <c r="AD19" s="65" t="str">
        <f t="shared" si="1"/>
        <v>0</v>
      </c>
      <c r="AE19" s="41" t="str">
        <f t="shared" si="2"/>
        <v>0</v>
      </c>
      <c r="AF19" s="66"/>
      <c r="AH19" s="64"/>
      <c r="AI19" s="69">
        <f t="shared" si="11"/>
        <v>0</v>
      </c>
      <c r="AJ19" s="69">
        <f t="shared" si="3"/>
        <v>0</v>
      </c>
      <c r="AK19" s="14" t="str">
        <f t="shared" si="4"/>
        <v>〈い〉</v>
      </c>
      <c r="AL19" s="70" t="str">
        <f t="shared" si="5"/>
        <v>〈い〉</v>
      </c>
      <c r="AM19" s="70" t="s">
        <v>75</v>
      </c>
      <c r="AN19" s="125"/>
      <c r="AO19" s="70" t="str">
        <f t="shared" si="6"/>
        <v/>
      </c>
      <c r="AP19" s="176"/>
      <c r="AQ19" s="102">
        <f>IF('Sheet-F1'!$AJ19&lt;=0,0,'Sheet-F1'!$AJ19)</f>
        <v>0</v>
      </c>
      <c r="AR19" s="102">
        <f t="shared" si="12"/>
        <v>0</v>
      </c>
      <c r="AS19" s="102">
        <f>IF(AND($G19&lt;&gt;"",$G19&lt;&gt;"なし",$AQ19&gt;$AR19),$AQ19,$AR19)</f>
        <v>0</v>
      </c>
    </row>
    <row r="20" spans="1:49" ht="11.25" customHeight="1" thickBot="1" x14ac:dyDescent="0.45">
      <c r="A20" s="190"/>
      <c r="B20" s="114">
        <v>16</v>
      </c>
      <c r="C20" s="42" t="str">
        <f>'Sheet-F1'!C20&amp;""</f>
        <v/>
      </c>
      <c r="D20" s="160" t="str">
        <f>'Sheet-F1'!D20&amp;""</f>
        <v/>
      </c>
      <c r="E20" s="160" t="str">
        <f>'Sheet-F1'!E20&amp;""</f>
        <v/>
      </c>
      <c r="F20" s="43"/>
      <c r="G20" s="44" t="str">
        <f>'Sheet-F1'!G20&amp;""</f>
        <v/>
      </c>
      <c r="H20" s="45"/>
      <c r="I20" s="105"/>
      <c r="J20" s="46"/>
      <c r="K20" s="149" t="str">
        <f>IF('Sheet-F1'!K20="","",'Sheet-F1'!K20)</f>
        <v/>
      </c>
      <c r="L20" s="150" t="str">
        <f>IF('Sheet-F1'!L20="","",'Sheet-F1'!L20)</f>
        <v/>
      </c>
      <c r="M20" s="150" t="str">
        <f>IF('Sheet-F1'!M20="","",'Sheet-F1'!M20)</f>
        <v/>
      </c>
      <c r="N20" s="48">
        <f>IF('Sheet-F1'!Q20="","",'Sheet-F1'!Q20)</f>
        <v>0</v>
      </c>
      <c r="O20" s="48" t="str">
        <f t="shared" si="13"/>
        <v>0.0</v>
      </c>
      <c r="P20" s="49" t="str">
        <f t="shared" si="8"/>
        <v>0</v>
      </c>
      <c r="Q20" s="48" t="str">
        <f t="shared" si="9"/>
        <v>0</v>
      </c>
      <c r="R20" s="50"/>
      <c r="S20" s="48"/>
      <c r="T20" s="48"/>
      <c r="U20" s="52">
        <f t="shared" si="10"/>
        <v>0</v>
      </c>
      <c r="V20" s="53"/>
      <c r="W20" s="105"/>
      <c r="X20" s="46"/>
      <c r="Y20" s="149" t="str">
        <f>IF('Sheet-F1'!Y20="","",'Sheet-F1'!Y20)</f>
        <v/>
      </c>
      <c r="Z20" s="150" t="str">
        <f>IF('Sheet-F1'!Z20="","",'Sheet-F1'!Z20)</f>
        <v/>
      </c>
      <c r="AA20" s="156" t="str">
        <f>IF('Sheet-F1'!AA20="","",'Sheet-F1'!AA20)</f>
        <v/>
      </c>
      <c r="AB20" s="48">
        <f>IF('Sheet-F1'!AE20="","",'Sheet-F1'!AE20)</f>
        <v>0</v>
      </c>
      <c r="AC20" s="48" t="str">
        <f t="shared" si="0"/>
        <v>0.0</v>
      </c>
      <c r="AD20" s="49" t="str">
        <f t="shared" si="1"/>
        <v>0</v>
      </c>
      <c r="AE20" s="48" t="str">
        <f t="shared" si="2"/>
        <v>0</v>
      </c>
      <c r="AF20" s="50"/>
      <c r="AG20" s="48"/>
      <c r="AH20" s="51"/>
      <c r="AI20" s="54">
        <f>((($AB20+$AC20)*$AD20)-$AE20)</f>
        <v>0</v>
      </c>
      <c r="AJ20" s="55">
        <f t="shared" si="3"/>
        <v>0</v>
      </c>
      <c r="AK20" s="56" t="str">
        <f t="shared" si="4"/>
        <v>〈い〉</v>
      </c>
      <c r="AL20" s="57" t="str">
        <f t="shared" si="5"/>
        <v>〈い〉</v>
      </c>
      <c r="AM20" s="57" t="s">
        <v>75</v>
      </c>
      <c r="AN20" s="124"/>
      <c r="AO20" s="57" t="str">
        <f t="shared" si="6"/>
        <v/>
      </c>
      <c r="AP20" s="176"/>
      <c r="AQ20" s="102">
        <f>IF('Sheet-F1'!$AJ20&lt;=0,0,'Sheet-F1'!$AJ20)</f>
        <v>0</v>
      </c>
      <c r="AR20" s="102">
        <f t="shared" si="12"/>
        <v>0</v>
      </c>
      <c r="AS20" s="102">
        <f>IF(AND($G20&lt;&gt;"",$G20&lt;&gt;"なし",$AQ20&gt;$AR20),$AQ20,$AR20)</f>
        <v>0</v>
      </c>
      <c r="AU20" s="75" t="s">
        <v>73</v>
      </c>
      <c r="AV20" s="75" t="s">
        <v>74</v>
      </c>
    </row>
    <row r="21" spans="1:49" ht="11.25" customHeight="1" thickTop="1" x14ac:dyDescent="0.4">
      <c r="A21" s="190"/>
      <c r="B21" s="117">
        <v>17</v>
      </c>
      <c r="C21" s="8" t="str">
        <f>'Sheet-F1'!C21&amp;""</f>
        <v/>
      </c>
      <c r="D21" s="161" t="str">
        <f>'Sheet-F1'!D21&amp;""</f>
        <v/>
      </c>
      <c r="E21" s="161" t="str">
        <f>'Sheet-F1'!E21&amp;""</f>
        <v/>
      </c>
      <c r="F21" s="60"/>
      <c r="G21" s="61" t="str">
        <f>'Sheet-F1'!G21&amp;""</f>
        <v/>
      </c>
      <c r="H21" s="62"/>
      <c r="I21" s="106"/>
      <c r="J21" s="63"/>
      <c r="K21" s="151" t="str">
        <f>IF('Sheet-F1'!K21="","",'Sheet-F1'!K21)</f>
        <v/>
      </c>
      <c r="L21" s="152" t="str">
        <f>IF('Sheet-F1'!L21="","",'Sheet-F1'!L21)</f>
        <v/>
      </c>
      <c r="M21" s="152" t="str">
        <f>IF('Sheet-F1'!M21="","",'Sheet-F1'!M21)</f>
        <v/>
      </c>
      <c r="N21" s="41">
        <f>IF('Sheet-F1'!Q21="","",'Sheet-F1'!Q21)</f>
        <v>0</v>
      </c>
      <c r="O21" s="41" t="str">
        <f t="shared" si="13"/>
        <v>0.0</v>
      </c>
      <c r="P21" s="65" t="str">
        <f t="shared" si="8"/>
        <v>0</v>
      </c>
      <c r="Q21" s="41" t="str">
        <f t="shared" si="9"/>
        <v>0</v>
      </c>
      <c r="R21" s="66"/>
      <c r="U21" s="67">
        <f t="shared" si="10"/>
        <v>0</v>
      </c>
      <c r="V21" s="68"/>
      <c r="W21" s="106"/>
      <c r="X21" s="63"/>
      <c r="Y21" s="151" t="str">
        <f>IF('Sheet-F1'!Y21="","",'Sheet-F1'!Y21)</f>
        <v/>
      </c>
      <c r="Z21" s="152" t="str">
        <f>IF('Sheet-F1'!Z21="","",'Sheet-F1'!Z21)</f>
        <v/>
      </c>
      <c r="AA21" s="157" t="str">
        <f>IF('Sheet-F1'!AA21="","",'Sheet-F1'!AA21)</f>
        <v/>
      </c>
      <c r="AB21" s="41">
        <f>IF('Sheet-F1'!AE21="","",'Sheet-F1'!AE21)</f>
        <v>0</v>
      </c>
      <c r="AC21" s="41" t="str">
        <f t="shared" si="0"/>
        <v>0.0</v>
      </c>
      <c r="AD21" s="65" t="str">
        <f t="shared" si="1"/>
        <v>0</v>
      </c>
      <c r="AE21" s="41" t="str">
        <f t="shared" si="2"/>
        <v>0</v>
      </c>
      <c r="AF21" s="66"/>
      <c r="AH21" s="64"/>
      <c r="AI21" s="69">
        <f t="shared" si="11"/>
        <v>0</v>
      </c>
      <c r="AJ21" s="69">
        <f t="shared" si="3"/>
        <v>0</v>
      </c>
      <c r="AK21" s="14" t="str">
        <f t="shared" si="4"/>
        <v>〈い〉</v>
      </c>
      <c r="AL21" s="70" t="str">
        <f t="shared" si="5"/>
        <v>〈い〉</v>
      </c>
      <c r="AM21" s="70" t="s">
        <v>75</v>
      </c>
      <c r="AN21" s="125"/>
      <c r="AO21" s="70" t="str">
        <f t="shared" si="6"/>
        <v/>
      </c>
      <c r="AP21" s="176"/>
      <c r="AQ21" s="102">
        <f>IF('Sheet-F1'!$AJ21&lt;=0,0,'Sheet-F1'!$AJ21)</f>
        <v>0</v>
      </c>
      <c r="AR21" s="102">
        <f t="shared" si="12"/>
        <v>0</v>
      </c>
      <c r="AS21" s="102">
        <f t="shared" ref="AS21:AS23" si="14">IF(AND($G21&lt;&gt;"",$G21&lt;&gt;"なし",$AQ21&gt;$AR21),$AQ21,$AR21)</f>
        <v>0</v>
      </c>
      <c r="AU21" s="72" t="s">
        <v>52</v>
      </c>
      <c r="AV21" s="78" t="s">
        <v>62</v>
      </c>
      <c r="AW21" s="79"/>
    </row>
    <row r="22" spans="1:49" ht="11.25" customHeight="1" x14ac:dyDescent="0.4">
      <c r="A22" s="190"/>
      <c r="B22" s="114">
        <v>18</v>
      </c>
      <c r="C22" s="42" t="str">
        <f>'Sheet-F1'!C22&amp;""</f>
        <v/>
      </c>
      <c r="D22" s="160" t="str">
        <f>'Sheet-F1'!D22&amp;""</f>
        <v/>
      </c>
      <c r="E22" s="160" t="str">
        <f>'Sheet-F1'!E22&amp;""</f>
        <v/>
      </c>
      <c r="F22" s="43"/>
      <c r="G22" s="44" t="str">
        <f>'Sheet-F1'!G22&amp;""</f>
        <v/>
      </c>
      <c r="H22" s="45"/>
      <c r="I22" s="105"/>
      <c r="J22" s="46"/>
      <c r="K22" s="149" t="str">
        <f>IF('Sheet-F1'!K22="","",'Sheet-F1'!K22)</f>
        <v/>
      </c>
      <c r="L22" s="150" t="str">
        <f>IF('Sheet-F1'!L22="","",'Sheet-F1'!L22)</f>
        <v/>
      </c>
      <c r="M22" s="150" t="str">
        <f>IF('Sheet-F1'!M22="","",'Sheet-F1'!M22)</f>
        <v/>
      </c>
      <c r="N22" s="48">
        <f>IF('Sheet-F1'!Q22="","",'Sheet-F1'!Q22)</f>
        <v>0</v>
      </c>
      <c r="O22" s="48" t="str">
        <f t="shared" si="13"/>
        <v>0.0</v>
      </c>
      <c r="P22" s="49" t="str">
        <f t="shared" si="8"/>
        <v>0</v>
      </c>
      <c r="Q22" s="48" t="str">
        <f t="shared" si="9"/>
        <v>0</v>
      </c>
      <c r="R22" s="50"/>
      <c r="S22" s="48"/>
      <c r="T22" s="48"/>
      <c r="U22" s="52">
        <f t="shared" si="10"/>
        <v>0</v>
      </c>
      <c r="V22" s="53"/>
      <c r="W22" s="105"/>
      <c r="X22" s="46"/>
      <c r="Y22" s="149" t="str">
        <f>IF('Sheet-F1'!Y22="","",'Sheet-F1'!Y22)</f>
        <v/>
      </c>
      <c r="Z22" s="150" t="str">
        <f>IF('Sheet-F1'!Z22="","",'Sheet-F1'!Z22)</f>
        <v/>
      </c>
      <c r="AA22" s="156" t="str">
        <f>IF('Sheet-F1'!AA22="","",'Sheet-F1'!AA22)</f>
        <v/>
      </c>
      <c r="AB22" s="48">
        <f>IF('Sheet-F1'!AE22="","",'Sheet-F1'!AE22)</f>
        <v>0</v>
      </c>
      <c r="AC22" s="48" t="str">
        <f t="shared" si="0"/>
        <v>0.0</v>
      </c>
      <c r="AD22" s="49" t="str">
        <f t="shared" si="1"/>
        <v>0</v>
      </c>
      <c r="AE22" s="48" t="str">
        <f t="shared" si="2"/>
        <v>0</v>
      </c>
      <c r="AF22" s="50"/>
      <c r="AG22" s="48"/>
      <c r="AH22" s="51"/>
      <c r="AI22" s="54">
        <f t="shared" si="11"/>
        <v>0</v>
      </c>
      <c r="AJ22" s="55">
        <f t="shared" si="3"/>
        <v>0</v>
      </c>
      <c r="AK22" s="56" t="str">
        <f t="shared" si="4"/>
        <v>〈い〉</v>
      </c>
      <c r="AL22" s="57" t="str">
        <f t="shared" si="5"/>
        <v>〈い〉</v>
      </c>
      <c r="AM22" s="57" t="s">
        <v>75</v>
      </c>
      <c r="AN22" s="124"/>
      <c r="AO22" s="57" t="str">
        <f t="shared" si="6"/>
        <v/>
      </c>
      <c r="AP22" s="176"/>
      <c r="AQ22" s="102">
        <f>IF('Sheet-F1'!$AJ22&lt;=0,0,'Sheet-F1'!$AJ22)</f>
        <v>0</v>
      </c>
      <c r="AR22" s="102">
        <f t="shared" si="12"/>
        <v>0</v>
      </c>
      <c r="AS22" s="102">
        <f t="shared" si="14"/>
        <v>0</v>
      </c>
      <c r="AU22" s="74" t="s">
        <v>53</v>
      </c>
      <c r="AV22" s="80" t="s">
        <v>63</v>
      </c>
      <c r="AW22" s="79"/>
    </row>
    <row r="23" spans="1:49" ht="11.25" customHeight="1" x14ac:dyDescent="0.4">
      <c r="A23" s="190"/>
      <c r="B23" s="117">
        <v>19</v>
      </c>
      <c r="C23" s="8" t="str">
        <f>'Sheet-F1'!C23&amp;""</f>
        <v/>
      </c>
      <c r="D23" s="161" t="str">
        <f>'Sheet-F1'!D23&amp;""</f>
        <v/>
      </c>
      <c r="E23" s="161" t="str">
        <f>'Sheet-F1'!E23&amp;""</f>
        <v/>
      </c>
      <c r="F23" s="60"/>
      <c r="G23" s="61" t="str">
        <f>'Sheet-F1'!G23&amp;""</f>
        <v/>
      </c>
      <c r="H23" s="62"/>
      <c r="I23" s="106"/>
      <c r="J23" s="63"/>
      <c r="K23" s="151" t="str">
        <f>IF('Sheet-F1'!K23="","",'Sheet-F1'!K23)</f>
        <v/>
      </c>
      <c r="L23" s="152" t="str">
        <f>IF('Sheet-F1'!L23="","",'Sheet-F1'!L23)</f>
        <v/>
      </c>
      <c r="M23" s="152" t="str">
        <f>IF('Sheet-F1'!M23="","",'Sheet-F1'!M23)</f>
        <v/>
      </c>
      <c r="N23" s="41">
        <f>IF('Sheet-F1'!Q23="","",'Sheet-F1'!Q23)</f>
        <v>0</v>
      </c>
      <c r="O23" s="41" t="str">
        <f t="shared" si="13"/>
        <v>0.0</v>
      </c>
      <c r="P23" s="65" t="str">
        <f t="shared" si="8"/>
        <v>0</v>
      </c>
      <c r="Q23" s="41" t="str">
        <f t="shared" si="9"/>
        <v>0</v>
      </c>
      <c r="R23" s="66"/>
      <c r="U23" s="67">
        <f t="shared" si="10"/>
        <v>0</v>
      </c>
      <c r="V23" s="68"/>
      <c r="W23" s="106"/>
      <c r="X23" s="63"/>
      <c r="Y23" s="151" t="str">
        <f>IF('Sheet-F1'!Y23="","",'Sheet-F1'!Y23)</f>
        <v/>
      </c>
      <c r="Z23" s="152" t="str">
        <f>IF('Sheet-F1'!Z23="","",'Sheet-F1'!Z23)</f>
        <v/>
      </c>
      <c r="AA23" s="157" t="str">
        <f>IF('Sheet-F1'!AA23="","",'Sheet-F1'!AA23)</f>
        <v/>
      </c>
      <c r="AB23" s="41">
        <f>IF('Sheet-F1'!AE23="","",'Sheet-F1'!AE23)</f>
        <v>0</v>
      </c>
      <c r="AC23" s="41" t="str">
        <f t="shared" si="0"/>
        <v>0.0</v>
      </c>
      <c r="AD23" s="65" t="str">
        <f t="shared" si="1"/>
        <v>0</v>
      </c>
      <c r="AE23" s="41" t="str">
        <f t="shared" si="2"/>
        <v>0</v>
      </c>
      <c r="AF23" s="66"/>
      <c r="AH23" s="64"/>
      <c r="AI23" s="69">
        <f>((($AB23+$AC23)*$AD23)-$AE23)</f>
        <v>0</v>
      </c>
      <c r="AJ23" s="69">
        <f t="shared" si="3"/>
        <v>0</v>
      </c>
      <c r="AK23" s="14" t="str">
        <f t="shared" si="4"/>
        <v>〈い〉</v>
      </c>
      <c r="AL23" s="70" t="str">
        <f t="shared" si="5"/>
        <v>〈い〉</v>
      </c>
      <c r="AM23" s="70" t="s">
        <v>75</v>
      </c>
      <c r="AN23" s="125"/>
      <c r="AO23" s="70" t="str">
        <f t="shared" si="6"/>
        <v/>
      </c>
      <c r="AP23" s="176"/>
      <c r="AQ23" s="102">
        <f>IF('Sheet-F1'!$AJ23&lt;=0,0,'Sheet-F1'!$AJ23)</f>
        <v>0</v>
      </c>
      <c r="AR23" s="102">
        <f t="shared" si="12"/>
        <v>0</v>
      </c>
      <c r="AS23" s="102">
        <f t="shared" si="14"/>
        <v>0</v>
      </c>
      <c r="AU23" s="74" t="s">
        <v>54</v>
      </c>
      <c r="AV23" s="80" t="s">
        <v>64</v>
      </c>
      <c r="AW23" s="79"/>
    </row>
    <row r="24" spans="1:49" ht="11.25" customHeight="1" x14ac:dyDescent="0.4">
      <c r="A24" s="190"/>
      <c r="B24" s="114">
        <v>20</v>
      </c>
      <c r="C24" s="42" t="str">
        <f>'Sheet-F1'!C24&amp;""</f>
        <v/>
      </c>
      <c r="D24" s="160" t="str">
        <f>'Sheet-F1'!D24&amp;""</f>
        <v/>
      </c>
      <c r="E24" s="160" t="str">
        <f>'Sheet-F1'!E24&amp;""</f>
        <v/>
      </c>
      <c r="F24" s="43"/>
      <c r="G24" s="44" t="str">
        <f>'Sheet-F1'!G24&amp;""</f>
        <v/>
      </c>
      <c r="H24" s="45"/>
      <c r="I24" s="105"/>
      <c r="J24" s="46"/>
      <c r="K24" s="149" t="str">
        <f>IF('Sheet-F1'!K24="","",'Sheet-F1'!K24)</f>
        <v/>
      </c>
      <c r="L24" s="150" t="str">
        <f>IF('Sheet-F1'!L24="","",'Sheet-F1'!L24)</f>
        <v/>
      </c>
      <c r="M24" s="150" t="str">
        <f>IF('Sheet-F1'!M24="","",'Sheet-F1'!M24)</f>
        <v/>
      </c>
      <c r="N24" s="48">
        <f>IF('Sheet-F1'!Q24="","",'Sheet-F1'!Q24)</f>
        <v>0</v>
      </c>
      <c r="O24" s="48" t="str">
        <f t="shared" si="13"/>
        <v>0.0</v>
      </c>
      <c r="P24" s="49" t="str">
        <f t="shared" si="8"/>
        <v>0</v>
      </c>
      <c r="Q24" s="48" t="str">
        <f t="shared" si="9"/>
        <v>0</v>
      </c>
      <c r="R24" s="50"/>
      <c r="S24" s="48"/>
      <c r="T24" s="48"/>
      <c r="U24" s="52">
        <f t="shared" si="10"/>
        <v>0</v>
      </c>
      <c r="V24" s="53"/>
      <c r="W24" s="105"/>
      <c r="X24" s="46"/>
      <c r="Y24" s="149" t="str">
        <f>IF('Sheet-F1'!Y24="","",'Sheet-F1'!Y24)</f>
        <v/>
      </c>
      <c r="Z24" s="150" t="str">
        <f>IF('Sheet-F1'!Z24="","",'Sheet-F1'!Z24)</f>
        <v/>
      </c>
      <c r="AA24" s="156" t="str">
        <f>IF('Sheet-F1'!AA24="","",'Sheet-F1'!AA24)</f>
        <v/>
      </c>
      <c r="AB24" s="48">
        <f>IF('Sheet-F1'!AE24="","",'Sheet-F1'!AE24)</f>
        <v>0</v>
      </c>
      <c r="AC24" s="48" t="str">
        <f t="shared" si="0"/>
        <v>0.0</v>
      </c>
      <c r="AD24" s="49" t="str">
        <f t="shared" si="1"/>
        <v>0</v>
      </c>
      <c r="AE24" s="48" t="str">
        <f t="shared" si="2"/>
        <v>0</v>
      </c>
      <c r="AF24" s="50"/>
      <c r="AG24" s="48"/>
      <c r="AH24" s="51"/>
      <c r="AI24" s="54">
        <f t="shared" si="11"/>
        <v>0</v>
      </c>
      <c r="AJ24" s="55">
        <f>IF($U24&gt;$AI24,$U24,$AI24)</f>
        <v>0</v>
      </c>
      <c r="AK24" s="56" t="str">
        <f t="shared" si="4"/>
        <v>〈い〉</v>
      </c>
      <c r="AL24" s="57" t="str">
        <f t="shared" si="5"/>
        <v>〈い〉</v>
      </c>
      <c r="AM24" s="57" t="s">
        <v>75</v>
      </c>
      <c r="AN24" s="124"/>
      <c r="AO24" s="57" t="str">
        <f t="shared" si="6"/>
        <v/>
      </c>
      <c r="AP24" s="176"/>
      <c r="AQ24" s="102">
        <f>IF('Sheet-F1'!$AJ24&lt;=0,0,'Sheet-F1'!$AJ24)</f>
        <v>0</v>
      </c>
      <c r="AR24" s="102">
        <f t="shared" si="12"/>
        <v>0</v>
      </c>
      <c r="AS24" s="102">
        <f>IF(AND($G24&lt;&gt;"",$G24&lt;&gt;"なし",$AQ24&gt;$AR24),$AQ24,$AR24)</f>
        <v>0</v>
      </c>
      <c r="AU24" s="74" t="s">
        <v>55</v>
      </c>
      <c r="AV24" s="80" t="s">
        <v>65</v>
      </c>
      <c r="AW24" s="79"/>
    </row>
    <row r="25" spans="1:49" ht="11.25" customHeight="1" x14ac:dyDescent="0.4">
      <c r="A25" s="190"/>
      <c r="B25" s="117">
        <v>21</v>
      </c>
      <c r="C25" s="8" t="str">
        <f>'Sheet-F1'!C25&amp;""</f>
        <v/>
      </c>
      <c r="D25" s="161" t="str">
        <f>'Sheet-F1'!D25&amp;""</f>
        <v/>
      </c>
      <c r="E25" s="161" t="str">
        <f>'Sheet-F1'!E25&amp;""</f>
        <v/>
      </c>
      <c r="F25" s="60"/>
      <c r="G25" s="61" t="str">
        <f>'Sheet-F1'!G25&amp;""</f>
        <v/>
      </c>
      <c r="H25" s="62"/>
      <c r="I25" s="106"/>
      <c r="J25" s="63"/>
      <c r="K25" s="151" t="str">
        <f>IF('Sheet-F1'!K25="","",'Sheet-F1'!K25)</f>
        <v/>
      </c>
      <c r="L25" s="152" t="str">
        <f>IF('Sheet-F1'!L25="","",'Sheet-F1'!L25)</f>
        <v/>
      </c>
      <c r="M25" s="152" t="str">
        <f>IF('Sheet-F1'!M25="","",'Sheet-F1'!M25)</f>
        <v/>
      </c>
      <c r="N25" s="41">
        <f>IF('Sheet-F1'!Q25="","",'Sheet-F1'!Q25)</f>
        <v>0</v>
      </c>
      <c r="O25" s="41" t="str">
        <f t="shared" si="13"/>
        <v>0.0</v>
      </c>
      <c r="P25" s="65" t="str">
        <f t="shared" si="8"/>
        <v>0</v>
      </c>
      <c r="Q25" s="41" t="str">
        <f t="shared" si="9"/>
        <v>0</v>
      </c>
      <c r="R25" s="66"/>
      <c r="U25" s="67">
        <f t="shared" si="10"/>
        <v>0</v>
      </c>
      <c r="V25" s="68"/>
      <c r="W25" s="106"/>
      <c r="X25" s="63"/>
      <c r="Y25" s="151" t="str">
        <f>IF('Sheet-F1'!Y25="","",'Sheet-F1'!Y25)</f>
        <v/>
      </c>
      <c r="Z25" s="152" t="str">
        <f>IF('Sheet-F1'!Z25="","",'Sheet-F1'!Z25)</f>
        <v/>
      </c>
      <c r="AA25" s="157" t="str">
        <f>IF('Sheet-F1'!AA25="","",'Sheet-F1'!AA25)</f>
        <v/>
      </c>
      <c r="AB25" s="41">
        <f>IF('Sheet-F1'!AE25="","",'Sheet-F1'!AE25)</f>
        <v>0</v>
      </c>
      <c r="AC25" s="41" t="str">
        <f t="shared" si="0"/>
        <v>0.0</v>
      </c>
      <c r="AD25" s="65" t="str">
        <f t="shared" si="1"/>
        <v>0</v>
      </c>
      <c r="AE25" s="41" t="str">
        <f t="shared" si="2"/>
        <v>0</v>
      </c>
      <c r="AF25" s="66"/>
      <c r="AH25" s="64"/>
      <c r="AI25" s="69">
        <f t="shared" si="11"/>
        <v>0</v>
      </c>
      <c r="AJ25" s="69">
        <f t="shared" si="3"/>
        <v>0</v>
      </c>
      <c r="AK25" s="14" t="str">
        <f t="shared" si="4"/>
        <v>〈い〉</v>
      </c>
      <c r="AL25" s="70" t="str">
        <f t="shared" si="5"/>
        <v>〈い〉</v>
      </c>
      <c r="AM25" s="70" t="s">
        <v>75</v>
      </c>
      <c r="AN25" s="125"/>
      <c r="AO25" s="70" t="str">
        <f t="shared" si="6"/>
        <v/>
      </c>
      <c r="AP25" s="176"/>
      <c r="AQ25" s="102">
        <f>IF('Sheet-F1'!$AJ25&lt;=0,0,'Sheet-F1'!$AJ25)</f>
        <v>0</v>
      </c>
      <c r="AR25" s="102">
        <f t="shared" si="12"/>
        <v>0</v>
      </c>
      <c r="AS25" s="102">
        <f t="shared" ref="AS25:AS26" si="15">IF(AND($G25&lt;&gt;"",$G25&lt;&gt;"なし",$AQ25&gt;$AR25),$AQ25,$AR25)</f>
        <v>0</v>
      </c>
      <c r="AU25" s="74" t="s">
        <v>56</v>
      </c>
      <c r="AV25" s="80" t="s">
        <v>66</v>
      </c>
      <c r="AW25" s="79"/>
    </row>
    <row r="26" spans="1:49" ht="11.25" customHeight="1" x14ac:dyDescent="0.4">
      <c r="A26" s="190"/>
      <c r="B26" s="114">
        <v>22</v>
      </c>
      <c r="C26" s="42" t="str">
        <f>'Sheet-F1'!C26&amp;""</f>
        <v/>
      </c>
      <c r="D26" s="160" t="str">
        <f>'Sheet-F1'!D26&amp;""</f>
        <v/>
      </c>
      <c r="E26" s="160" t="str">
        <f>'Sheet-F1'!E26&amp;""</f>
        <v/>
      </c>
      <c r="F26" s="43"/>
      <c r="G26" s="44" t="str">
        <f>'Sheet-F1'!G26&amp;""</f>
        <v/>
      </c>
      <c r="H26" s="45"/>
      <c r="I26" s="105"/>
      <c r="J26" s="46"/>
      <c r="K26" s="149" t="str">
        <f>IF('Sheet-F1'!K26="","",'Sheet-F1'!K26)</f>
        <v/>
      </c>
      <c r="L26" s="150" t="str">
        <f>IF('Sheet-F1'!L26="","",'Sheet-F1'!L26)</f>
        <v/>
      </c>
      <c r="M26" s="150" t="str">
        <f>IF('Sheet-F1'!M26="","",'Sheet-F1'!M26)</f>
        <v/>
      </c>
      <c r="N26" s="48">
        <f>IF('Sheet-F1'!Q26="","",'Sheet-F1'!Q26)</f>
        <v>0</v>
      </c>
      <c r="O26" s="48" t="str">
        <f t="shared" si="13"/>
        <v>0.0</v>
      </c>
      <c r="P26" s="49" t="str">
        <f t="shared" si="8"/>
        <v>0</v>
      </c>
      <c r="Q26" s="48" t="str">
        <f t="shared" si="9"/>
        <v>0</v>
      </c>
      <c r="R26" s="50"/>
      <c r="S26" s="48"/>
      <c r="T26" s="48"/>
      <c r="U26" s="52">
        <f t="shared" si="10"/>
        <v>0</v>
      </c>
      <c r="V26" s="53"/>
      <c r="W26" s="105"/>
      <c r="X26" s="46"/>
      <c r="Y26" s="149" t="str">
        <f>IF('Sheet-F1'!Y26="","",'Sheet-F1'!Y26)</f>
        <v/>
      </c>
      <c r="Z26" s="150" t="str">
        <f>IF('Sheet-F1'!Z26="","",'Sheet-F1'!Z26)</f>
        <v/>
      </c>
      <c r="AA26" s="156" t="str">
        <f>IF('Sheet-F1'!AA26="","",'Sheet-F1'!AA26)</f>
        <v/>
      </c>
      <c r="AB26" s="48">
        <f>IF('Sheet-F1'!AE26="","",'Sheet-F1'!AE26)</f>
        <v>0</v>
      </c>
      <c r="AC26" s="48" t="str">
        <f t="shared" si="0"/>
        <v>0.0</v>
      </c>
      <c r="AD26" s="49" t="str">
        <f t="shared" si="1"/>
        <v>0</v>
      </c>
      <c r="AE26" s="48" t="str">
        <f t="shared" si="2"/>
        <v>0</v>
      </c>
      <c r="AF26" s="50"/>
      <c r="AG26" s="48"/>
      <c r="AH26" s="51"/>
      <c r="AI26" s="54">
        <f t="shared" si="11"/>
        <v>0</v>
      </c>
      <c r="AJ26" s="55">
        <f t="shared" si="3"/>
        <v>0</v>
      </c>
      <c r="AK26" s="56" t="str">
        <f t="shared" si="4"/>
        <v>〈い〉</v>
      </c>
      <c r="AL26" s="57" t="str">
        <f t="shared" si="5"/>
        <v>〈い〉</v>
      </c>
      <c r="AM26" s="57" t="s">
        <v>75</v>
      </c>
      <c r="AN26" s="124"/>
      <c r="AO26" s="57" t="str">
        <f t="shared" si="6"/>
        <v/>
      </c>
      <c r="AP26" s="176"/>
      <c r="AQ26" s="102">
        <f>IF('Sheet-F1'!$AJ26&lt;=0,0,'Sheet-F1'!$AJ26)</f>
        <v>0</v>
      </c>
      <c r="AR26" s="102">
        <f t="shared" si="12"/>
        <v>0</v>
      </c>
      <c r="AS26" s="102">
        <f t="shared" si="15"/>
        <v>0</v>
      </c>
      <c r="AU26" s="74" t="s">
        <v>57</v>
      </c>
      <c r="AV26" s="80" t="s">
        <v>67</v>
      </c>
      <c r="AW26" s="79"/>
    </row>
    <row r="27" spans="1:49" ht="11.25" customHeight="1" x14ac:dyDescent="0.4">
      <c r="A27" s="190"/>
      <c r="B27" s="117">
        <v>23</v>
      </c>
      <c r="C27" s="8" t="str">
        <f>'Sheet-F1'!C27&amp;""</f>
        <v/>
      </c>
      <c r="D27" s="161" t="str">
        <f>'Sheet-F1'!D27&amp;""</f>
        <v/>
      </c>
      <c r="E27" s="161" t="str">
        <f>'Sheet-F1'!E27&amp;""</f>
        <v/>
      </c>
      <c r="F27" s="60"/>
      <c r="G27" s="61" t="str">
        <f>'Sheet-F1'!G27&amp;""</f>
        <v/>
      </c>
      <c r="H27" s="62"/>
      <c r="I27" s="106"/>
      <c r="J27" s="63"/>
      <c r="K27" s="151" t="str">
        <f>IF('Sheet-F1'!K27="","",'Sheet-F1'!K27)</f>
        <v/>
      </c>
      <c r="L27" s="152" t="str">
        <f>IF('Sheet-F1'!L27="","",'Sheet-F1'!L27)</f>
        <v/>
      </c>
      <c r="M27" s="152" t="str">
        <f>IF('Sheet-F1'!M27="","",'Sheet-F1'!M27)</f>
        <v/>
      </c>
      <c r="N27" s="41">
        <f>IF('Sheet-F1'!Q27="","",'Sheet-F1'!Q27)</f>
        <v>0</v>
      </c>
      <c r="O27" s="41" t="str">
        <f t="shared" si="13"/>
        <v>0.0</v>
      </c>
      <c r="P27" s="65" t="str">
        <f t="shared" si="8"/>
        <v>0</v>
      </c>
      <c r="Q27" s="41" t="str">
        <f t="shared" si="9"/>
        <v>0</v>
      </c>
      <c r="R27" s="66"/>
      <c r="U27" s="67">
        <f t="shared" si="10"/>
        <v>0</v>
      </c>
      <c r="V27" s="68"/>
      <c r="W27" s="106"/>
      <c r="X27" s="63"/>
      <c r="Y27" s="151" t="str">
        <f>IF('Sheet-F1'!Y27="","",'Sheet-F1'!Y27)</f>
        <v/>
      </c>
      <c r="Z27" s="152" t="str">
        <f>IF('Sheet-F1'!Z27="","",'Sheet-F1'!Z27)</f>
        <v/>
      </c>
      <c r="AA27" s="157" t="str">
        <f>IF('Sheet-F1'!AA27="","",'Sheet-F1'!AA27)</f>
        <v/>
      </c>
      <c r="AB27" s="41">
        <f>IF('Sheet-F1'!AE27="","",'Sheet-F1'!AE27)</f>
        <v>0</v>
      </c>
      <c r="AC27" s="41" t="str">
        <f t="shared" si="0"/>
        <v>0.0</v>
      </c>
      <c r="AD27" s="65" t="str">
        <f t="shared" si="1"/>
        <v>0</v>
      </c>
      <c r="AE27" s="41" t="str">
        <f t="shared" si="2"/>
        <v>0</v>
      </c>
      <c r="AF27" s="66"/>
      <c r="AH27" s="64"/>
      <c r="AI27" s="69">
        <f t="shared" si="11"/>
        <v>0</v>
      </c>
      <c r="AJ27" s="69">
        <f t="shared" si="3"/>
        <v>0</v>
      </c>
      <c r="AK27" s="14" t="str">
        <f t="shared" si="4"/>
        <v>〈い〉</v>
      </c>
      <c r="AL27" s="70" t="str">
        <f t="shared" si="5"/>
        <v>〈い〉</v>
      </c>
      <c r="AM27" s="70" t="s">
        <v>75</v>
      </c>
      <c r="AN27" s="125"/>
      <c r="AO27" s="70" t="str">
        <f t="shared" si="6"/>
        <v/>
      </c>
      <c r="AP27" s="176"/>
      <c r="AQ27" s="102">
        <f>IF('Sheet-F1'!$AJ27&lt;=0,0,'Sheet-F1'!$AJ27)</f>
        <v>0</v>
      </c>
      <c r="AR27" s="102">
        <f t="shared" si="12"/>
        <v>0</v>
      </c>
      <c r="AS27" s="102">
        <f>IF(AND($G27&lt;&gt;"",$G27&lt;&gt;"なし",$AQ27&gt;$AR27),$AQ27,$AR27)</f>
        <v>0</v>
      </c>
      <c r="AU27" s="74" t="s">
        <v>58</v>
      </c>
      <c r="AV27" s="80" t="s">
        <v>68</v>
      </c>
      <c r="AW27" s="79"/>
    </row>
    <row r="28" spans="1:49" ht="11.25" customHeight="1" x14ac:dyDescent="0.4">
      <c r="A28" s="190"/>
      <c r="B28" s="114">
        <v>24</v>
      </c>
      <c r="C28" s="42" t="str">
        <f>'Sheet-F1'!C28&amp;""</f>
        <v/>
      </c>
      <c r="D28" s="160" t="str">
        <f>'Sheet-F1'!D28&amp;""</f>
        <v/>
      </c>
      <c r="E28" s="160" t="str">
        <f>'Sheet-F1'!E28&amp;""</f>
        <v/>
      </c>
      <c r="F28" s="43"/>
      <c r="G28" s="44" t="str">
        <f>'Sheet-F1'!G28&amp;""</f>
        <v/>
      </c>
      <c r="H28" s="45"/>
      <c r="I28" s="105"/>
      <c r="J28" s="46"/>
      <c r="K28" s="149" t="str">
        <f>IF('Sheet-F1'!K28="","",'Sheet-F1'!K28)</f>
        <v/>
      </c>
      <c r="L28" s="150" t="str">
        <f>IF('Sheet-F1'!L28="","",'Sheet-F1'!L28)</f>
        <v/>
      </c>
      <c r="M28" s="150" t="str">
        <f>IF('Sheet-F1'!M28="","",'Sheet-F1'!M28)</f>
        <v/>
      </c>
      <c r="N28" s="48">
        <f>IF('Sheet-F1'!Q28="","",'Sheet-F1'!Q28)</f>
        <v>0</v>
      </c>
      <c r="O28" s="48" t="str">
        <f t="shared" si="13"/>
        <v>0.0</v>
      </c>
      <c r="P28" s="49" t="str">
        <f t="shared" si="8"/>
        <v>0</v>
      </c>
      <c r="Q28" s="48" t="str">
        <f t="shared" si="9"/>
        <v>0</v>
      </c>
      <c r="R28" s="50"/>
      <c r="S28" s="48"/>
      <c r="T28" s="48"/>
      <c r="U28" s="52">
        <f>((($N28+$O28)*$P28)-$Q28)</f>
        <v>0</v>
      </c>
      <c r="V28" s="53"/>
      <c r="W28" s="105"/>
      <c r="X28" s="46"/>
      <c r="Y28" s="149" t="str">
        <f>IF('Sheet-F1'!Y28="","",'Sheet-F1'!Y28)</f>
        <v/>
      </c>
      <c r="Z28" s="150" t="str">
        <f>IF('Sheet-F1'!Z28="","",'Sheet-F1'!Z28)</f>
        <v/>
      </c>
      <c r="AA28" s="156" t="str">
        <f>IF('Sheet-F1'!AA28="","",'Sheet-F1'!AA28)</f>
        <v/>
      </c>
      <c r="AB28" s="48">
        <f>IF('Sheet-F1'!AE28="","",'Sheet-F1'!AE28)</f>
        <v>0</v>
      </c>
      <c r="AC28" s="48" t="str">
        <f t="shared" si="0"/>
        <v>0.0</v>
      </c>
      <c r="AD28" s="49" t="str">
        <f t="shared" si="1"/>
        <v>0</v>
      </c>
      <c r="AE28" s="48" t="str">
        <f t="shared" si="2"/>
        <v>0</v>
      </c>
      <c r="AF28" s="50"/>
      <c r="AG28" s="48"/>
      <c r="AH28" s="51"/>
      <c r="AI28" s="54">
        <f t="shared" si="11"/>
        <v>0</v>
      </c>
      <c r="AJ28" s="55">
        <f t="shared" si="3"/>
        <v>0</v>
      </c>
      <c r="AK28" s="56" t="str">
        <f t="shared" si="4"/>
        <v>〈い〉</v>
      </c>
      <c r="AL28" s="57" t="str">
        <f t="shared" si="5"/>
        <v>〈い〉</v>
      </c>
      <c r="AM28" s="57" t="s">
        <v>75</v>
      </c>
      <c r="AN28" s="124"/>
      <c r="AO28" s="57" t="str">
        <f t="shared" si="6"/>
        <v/>
      </c>
      <c r="AP28" s="176"/>
      <c r="AQ28" s="102">
        <f>IF('Sheet-F1'!$AJ28&lt;=0,0,'Sheet-F1'!$AJ28)</f>
        <v>0</v>
      </c>
      <c r="AR28" s="102">
        <f t="shared" si="12"/>
        <v>0</v>
      </c>
      <c r="AS28" s="102">
        <f t="shared" ref="AS28:AS30" si="16">IF(AND($G28&lt;&gt;"",$G28&lt;&gt;"なし",$AQ28&gt;$AR28),$AQ28,$AR28)</f>
        <v>0</v>
      </c>
      <c r="AU28" s="74" t="s">
        <v>59</v>
      </c>
      <c r="AV28" s="80" t="s">
        <v>69</v>
      </c>
      <c r="AW28" s="79"/>
    </row>
    <row r="29" spans="1:49" ht="11.25" customHeight="1" x14ac:dyDescent="0.4">
      <c r="A29" s="190"/>
      <c r="B29" s="117">
        <v>25</v>
      </c>
      <c r="C29" s="8" t="str">
        <f>'Sheet-F1'!C29&amp;""</f>
        <v/>
      </c>
      <c r="D29" s="161" t="str">
        <f>'Sheet-F1'!D29&amp;""</f>
        <v/>
      </c>
      <c r="E29" s="161" t="str">
        <f>'Sheet-F1'!E29&amp;""</f>
        <v/>
      </c>
      <c r="F29" s="60"/>
      <c r="G29" s="61" t="str">
        <f>'Sheet-F1'!G29&amp;""</f>
        <v/>
      </c>
      <c r="H29" s="62"/>
      <c r="I29" s="106"/>
      <c r="J29" s="63"/>
      <c r="K29" s="151" t="str">
        <f>IF('Sheet-F1'!K29="","",'Sheet-F1'!K29)</f>
        <v/>
      </c>
      <c r="L29" s="152" t="str">
        <f>IF('Sheet-F1'!L29="","",'Sheet-F1'!L29)</f>
        <v/>
      </c>
      <c r="M29" s="152" t="str">
        <f>IF('Sheet-F1'!M29="","",'Sheet-F1'!M29)</f>
        <v/>
      </c>
      <c r="N29" s="41">
        <f>IF('Sheet-F1'!Q29="","",'Sheet-F1'!Q29)</f>
        <v>0</v>
      </c>
      <c r="O29" s="41" t="str">
        <f t="shared" si="13"/>
        <v>0.0</v>
      </c>
      <c r="P29" s="65" t="str">
        <f t="shared" si="8"/>
        <v>0</v>
      </c>
      <c r="Q29" s="41" t="str">
        <f t="shared" si="9"/>
        <v>0</v>
      </c>
      <c r="R29" s="66"/>
      <c r="U29" s="67">
        <f t="shared" si="10"/>
        <v>0</v>
      </c>
      <c r="V29" s="68"/>
      <c r="W29" s="106"/>
      <c r="X29" s="63"/>
      <c r="Y29" s="151" t="str">
        <f>IF('Sheet-F1'!Y29="","",'Sheet-F1'!Y29)</f>
        <v/>
      </c>
      <c r="Z29" s="152" t="str">
        <f>IF('Sheet-F1'!Z29="","",'Sheet-F1'!Z29)</f>
        <v/>
      </c>
      <c r="AA29" s="157" t="str">
        <f>IF('Sheet-F1'!AA29="","",'Sheet-F1'!AA29)</f>
        <v/>
      </c>
      <c r="AB29" s="41">
        <f>IF('Sheet-F1'!AE29="","",'Sheet-F1'!AE29)</f>
        <v>0</v>
      </c>
      <c r="AC29" s="41" t="str">
        <f t="shared" si="0"/>
        <v>0.0</v>
      </c>
      <c r="AD29" s="65" t="str">
        <f t="shared" si="1"/>
        <v>0</v>
      </c>
      <c r="AE29" s="41" t="str">
        <f t="shared" si="2"/>
        <v>0</v>
      </c>
      <c r="AF29" s="66"/>
      <c r="AH29" s="64"/>
      <c r="AI29" s="69">
        <f>((($AB29+$AC29)*$AD29)-$AE29)</f>
        <v>0</v>
      </c>
      <c r="AJ29" s="69">
        <f t="shared" si="3"/>
        <v>0</v>
      </c>
      <c r="AK29" s="14" t="str">
        <f t="shared" si="4"/>
        <v>〈い〉</v>
      </c>
      <c r="AL29" s="70" t="str">
        <f t="shared" si="5"/>
        <v>〈い〉</v>
      </c>
      <c r="AM29" s="70" t="s">
        <v>75</v>
      </c>
      <c r="AN29" s="125"/>
      <c r="AO29" s="70" t="str">
        <f t="shared" si="6"/>
        <v/>
      </c>
      <c r="AP29" s="176"/>
      <c r="AQ29" s="102">
        <f>IF('Sheet-F1'!$AJ29&lt;=0,0,'Sheet-F1'!$AJ29)</f>
        <v>0</v>
      </c>
      <c r="AR29" s="102">
        <f t="shared" si="12"/>
        <v>0</v>
      </c>
      <c r="AS29" s="102">
        <f t="shared" si="16"/>
        <v>0</v>
      </c>
      <c r="AU29" s="74" t="s">
        <v>60</v>
      </c>
      <c r="AV29" s="80" t="s">
        <v>70</v>
      </c>
      <c r="AW29" s="79"/>
    </row>
    <row r="30" spans="1:49" ht="11.25" customHeight="1" x14ac:dyDescent="0.4">
      <c r="A30" s="190"/>
      <c r="B30" s="114">
        <v>26</v>
      </c>
      <c r="C30" s="42" t="str">
        <f>'Sheet-F1'!C30&amp;""</f>
        <v/>
      </c>
      <c r="D30" s="160" t="str">
        <f>'Sheet-F1'!D30&amp;""</f>
        <v/>
      </c>
      <c r="E30" s="160" t="str">
        <f>'Sheet-F1'!E30&amp;""</f>
        <v/>
      </c>
      <c r="F30" s="43"/>
      <c r="G30" s="44" t="str">
        <f>'Sheet-F1'!G30&amp;""</f>
        <v/>
      </c>
      <c r="H30" s="45"/>
      <c r="I30" s="105"/>
      <c r="J30" s="46"/>
      <c r="K30" s="149" t="str">
        <f>IF('Sheet-F1'!K30="","",'Sheet-F1'!K30)</f>
        <v/>
      </c>
      <c r="L30" s="150" t="str">
        <f>IF('Sheet-F1'!L30="","",'Sheet-F1'!L30)</f>
        <v/>
      </c>
      <c r="M30" s="150" t="str">
        <f>IF('Sheet-F1'!M30="","",'Sheet-F1'!M30)</f>
        <v/>
      </c>
      <c r="N30" s="48">
        <f>IF('Sheet-F1'!Q30="","",'Sheet-F1'!Q30)</f>
        <v>0</v>
      </c>
      <c r="O30" s="48" t="str">
        <f t="shared" si="13"/>
        <v>0.0</v>
      </c>
      <c r="P30" s="49" t="str">
        <f t="shared" si="8"/>
        <v>0</v>
      </c>
      <c r="Q30" s="48" t="str">
        <f t="shared" si="9"/>
        <v>0</v>
      </c>
      <c r="R30" s="50"/>
      <c r="S30" s="48"/>
      <c r="T30" s="48"/>
      <c r="U30" s="52">
        <f t="shared" si="10"/>
        <v>0</v>
      </c>
      <c r="V30" s="53"/>
      <c r="W30" s="105"/>
      <c r="X30" s="46"/>
      <c r="Y30" s="149" t="str">
        <f>IF('Sheet-F1'!Y30="","",'Sheet-F1'!Y30)</f>
        <v/>
      </c>
      <c r="Z30" s="150" t="str">
        <f>IF('Sheet-F1'!Z30="","",'Sheet-F1'!Z30)</f>
        <v/>
      </c>
      <c r="AA30" s="156" t="str">
        <f>IF('Sheet-F1'!AA30="","",'Sheet-F1'!AA30)</f>
        <v/>
      </c>
      <c r="AB30" s="48">
        <f>IF('Sheet-F1'!AE30="","",'Sheet-F1'!AE30)</f>
        <v>0</v>
      </c>
      <c r="AC30" s="48" t="str">
        <f>_xlfn.SWITCH($Y30,$AV$7,$AW$7,$AV$8,$AW$8,$AV$9,$AW$9,$AV$10,$AW$10,$AV$11,$AW$11,$AV$12,$AW$12,$AV$13,$AW$13,$AV$14,$AW$14,$AV$15,$AW$15,"0.0")</f>
        <v>0.0</v>
      </c>
      <c r="AD30" s="49" t="str">
        <f t="shared" si="1"/>
        <v>0</v>
      </c>
      <c r="AE30" s="48" t="str">
        <f t="shared" si="2"/>
        <v>0</v>
      </c>
      <c r="AF30" s="50"/>
      <c r="AG30" s="48"/>
      <c r="AH30" s="51"/>
      <c r="AI30" s="54">
        <f t="shared" si="11"/>
        <v>0</v>
      </c>
      <c r="AJ30" s="55">
        <f t="shared" si="3"/>
        <v>0</v>
      </c>
      <c r="AK30" s="56" t="str">
        <f t="shared" si="4"/>
        <v>〈い〉</v>
      </c>
      <c r="AL30" s="57" t="str">
        <f t="shared" si="5"/>
        <v>〈い〉</v>
      </c>
      <c r="AM30" s="57" t="s">
        <v>75</v>
      </c>
      <c r="AN30" s="124"/>
      <c r="AO30" s="57" t="str">
        <f t="shared" si="6"/>
        <v/>
      </c>
      <c r="AP30" s="176"/>
      <c r="AQ30" s="102">
        <f>IF('Sheet-F1'!$AJ30&lt;=0,0,'Sheet-F1'!$AJ30)</f>
        <v>0</v>
      </c>
      <c r="AR30" s="102">
        <f t="shared" si="12"/>
        <v>0</v>
      </c>
      <c r="AS30" s="102">
        <f t="shared" si="16"/>
        <v>0</v>
      </c>
      <c r="AU30" s="74" t="s">
        <v>61</v>
      </c>
      <c r="AV30" s="80" t="s">
        <v>71</v>
      </c>
      <c r="AW30" s="79"/>
    </row>
    <row r="31" spans="1:49" ht="11.25" customHeight="1" x14ac:dyDescent="0.4">
      <c r="A31" s="190"/>
      <c r="B31" s="117">
        <v>27</v>
      </c>
      <c r="C31" s="8" t="str">
        <f>'Sheet-F1'!C31&amp;""</f>
        <v/>
      </c>
      <c r="D31" s="161" t="str">
        <f>'Sheet-F1'!D31&amp;""</f>
        <v/>
      </c>
      <c r="E31" s="161" t="str">
        <f>'Sheet-F1'!E31&amp;""</f>
        <v/>
      </c>
      <c r="F31" s="60"/>
      <c r="G31" s="61" t="str">
        <f>'Sheet-F1'!G31&amp;""</f>
        <v/>
      </c>
      <c r="H31" s="62"/>
      <c r="I31" s="106"/>
      <c r="J31" s="63"/>
      <c r="K31" s="151" t="str">
        <f>IF('Sheet-F1'!K31="","",'Sheet-F1'!K31)</f>
        <v/>
      </c>
      <c r="L31" s="152" t="str">
        <f>IF('Sheet-F1'!L31="","",'Sheet-F1'!L31)</f>
        <v/>
      </c>
      <c r="M31" s="152" t="str">
        <f>IF('Sheet-F1'!M31="","",'Sheet-F1'!M31)</f>
        <v/>
      </c>
      <c r="N31" s="41">
        <f>IF('Sheet-F1'!Q31="","",'Sheet-F1'!Q31)</f>
        <v>0</v>
      </c>
      <c r="O31" s="41" t="str">
        <f t="shared" si="13"/>
        <v>0.0</v>
      </c>
      <c r="P31" s="65" t="str">
        <f t="shared" si="8"/>
        <v>0</v>
      </c>
      <c r="Q31" s="41" t="str">
        <f t="shared" si="9"/>
        <v>0</v>
      </c>
      <c r="R31" s="66"/>
      <c r="U31" s="67">
        <f t="shared" si="10"/>
        <v>0</v>
      </c>
      <c r="V31" s="68"/>
      <c r="W31" s="106"/>
      <c r="X31" s="63"/>
      <c r="Y31" s="151" t="str">
        <f>IF('Sheet-F1'!Y31="","",'Sheet-F1'!Y31)</f>
        <v/>
      </c>
      <c r="Z31" s="152" t="str">
        <f>IF('Sheet-F1'!Z31="","",'Sheet-F1'!Z31)</f>
        <v/>
      </c>
      <c r="AA31" s="157" t="str">
        <f>IF('Sheet-F1'!AA31="","",'Sheet-F1'!AA31)</f>
        <v/>
      </c>
      <c r="AB31" s="41">
        <f>IF('Sheet-F1'!AE31="","",'Sheet-F1'!AE31)</f>
        <v>0</v>
      </c>
      <c r="AC31" s="41" t="str">
        <f t="shared" si="0"/>
        <v>0.0</v>
      </c>
      <c r="AD31" s="65" t="str">
        <f t="shared" si="1"/>
        <v>0</v>
      </c>
      <c r="AE31" s="41" t="str">
        <f t="shared" si="2"/>
        <v>0</v>
      </c>
      <c r="AF31" s="66"/>
      <c r="AH31" s="64"/>
      <c r="AI31" s="69">
        <f t="shared" si="11"/>
        <v>0</v>
      </c>
      <c r="AJ31" s="69">
        <f t="shared" si="3"/>
        <v>0</v>
      </c>
      <c r="AK31" s="14" t="str">
        <f t="shared" si="4"/>
        <v>〈い〉</v>
      </c>
      <c r="AL31" s="70" t="str">
        <f t="shared" si="5"/>
        <v>〈い〉</v>
      </c>
      <c r="AM31" s="70" t="s">
        <v>75</v>
      </c>
      <c r="AN31" s="125"/>
      <c r="AO31" s="70" t="str">
        <f t="shared" si="6"/>
        <v/>
      </c>
      <c r="AP31" s="176"/>
      <c r="AQ31" s="102">
        <f>IF('Sheet-F1'!$AJ31&lt;=0,0,'Sheet-F1'!$AJ31)</f>
        <v>0</v>
      </c>
      <c r="AR31" s="102">
        <f t="shared" si="12"/>
        <v>0</v>
      </c>
      <c r="AS31" s="102">
        <f>IF(AND($G31&lt;&gt;"",$G31&lt;&gt;"なし",$AQ31&gt;$AR31),$AQ31,$AR31)</f>
        <v>0</v>
      </c>
      <c r="AU31" s="74"/>
      <c r="AV31" s="80" t="s">
        <v>72</v>
      </c>
      <c r="AW31" s="79"/>
    </row>
    <row r="32" spans="1:49" ht="11.25" customHeight="1" x14ac:dyDescent="0.4">
      <c r="A32" s="190"/>
      <c r="B32" s="114">
        <v>28</v>
      </c>
      <c r="C32" s="42" t="str">
        <f>'Sheet-F1'!C32&amp;""</f>
        <v/>
      </c>
      <c r="D32" s="160" t="str">
        <f>'Sheet-F1'!D32&amp;""</f>
        <v/>
      </c>
      <c r="E32" s="160" t="str">
        <f>'Sheet-F1'!E32&amp;""</f>
        <v/>
      </c>
      <c r="F32" s="43"/>
      <c r="G32" s="44" t="str">
        <f>'Sheet-F1'!G32&amp;""</f>
        <v/>
      </c>
      <c r="H32" s="45"/>
      <c r="I32" s="105"/>
      <c r="J32" s="46"/>
      <c r="K32" s="149" t="str">
        <f>IF('Sheet-F1'!K32="","",'Sheet-F1'!K32)</f>
        <v/>
      </c>
      <c r="L32" s="150" t="str">
        <f>IF('Sheet-F1'!L32="","",'Sheet-F1'!L32)</f>
        <v/>
      </c>
      <c r="M32" s="150" t="str">
        <f>IF('Sheet-F1'!M32="","",'Sheet-F1'!M32)</f>
        <v/>
      </c>
      <c r="N32" s="48">
        <f>IF('Sheet-F1'!Q32="","",'Sheet-F1'!Q32)</f>
        <v>0</v>
      </c>
      <c r="O32" s="48" t="str">
        <f t="shared" si="13"/>
        <v>0.0</v>
      </c>
      <c r="P32" s="49" t="str">
        <f t="shared" si="8"/>
        <v>0</v>
      </c>
      <c r="Q32" s="48" t="str">
        <f t="shared" si="9"/>
        <v>0</v>
      </c>
      <c r="R32" s="50"/>
      <c r="S32" s="48"/>
      <c r="T32" s="48"/>
      <c r="U32" s="52">
        <f t="shared" si="10"/>
        <v>0</v>
      </c>
      <c r="V32" s="53"/>
      <c r="W32" s="105"/>
      <c r="X32" s="46"/>
      <c r="Y32" s="149" t="str">
        <f>IF('Sheet-F1'!Y32="","",'Sheet-F1'!Y32)</f>
        <v/>
      </c>
      <c r="Z32" s="150" t="str">
        <f>IF('Sheet-F1'!Z32="","",'Sheet-F1'!Z32)</f>
        <v/>
      </c>
      <c r="AA32" s="156" t="str">
        <f>IF('Sheet-F1'!AA32="","",'Sheet-F1'!AA32)</f>
        <v/>
      </c>
      <c r="AB32" s="48">
        <f>IF('Sheet-F1'!AE32="","",'Sheet-F1'!AE32)</f>
        <v>0</v>
      </c>
      <c r="AC32" s="48" t="str">
        <f t="shared" si="0"/>
        <v>0.0</v>
      </c>
      <c r="AD32" s="49" t="str">
        <f t="shared" si="1"/>
        <v>0</v>
      </c>
      <c r="AE32" s="48" t="str">
        <f t="shared" si="2"/>
        <v>0</v>
      </c>
      <c r="AF32" s="50"/>
      <c r="AG32" s="48"/>
      <c r="AH32" s="51"/>
      <c r="AI32" s="54">
        <f t="shared" si="11"/>
        <v>0</v>
      </c>
      <c r="AJ32" s="55">
        <f t="shared" si="3"/>
        <v>0</v>
      </c>
      <c r="AK32" s="56" t="str">
        <f t="shared" si="4"/>
        <v>〈い〉</v>
      </c>
      <c r="AL32" s="57" t="str">
        <f t="shared" si="5"/>
        <v>〈い〉</v>
      </c>
      <c r="AM32" s="57" t="s">
        <v>75</v>
      </c>
      <c r="AN32" s="124"/>
      <c r="AO32" s="57" t="str">
        <f t="shared" si="6"/>
        <v/>
      </c>
      <c r="AP32" s="176"/>
      <c r="AQ32" s="102">
        <f>IF('Sheet-F1'!$AJ32&lt;=0,0,'Sheet-F1'!$AJ32)</f>
        <v>0</v>
      </c>
      <c r="AR32" s="102">
        <f t="shared" si="12"/>
        <v>0</v>
      </c>
      <c r="AS32" s="102">
        <f t="shared" ref="AS32" si="17">IF(AND($G32&lt;&gt;"",$G32&lt;&gt;"なし",$AQ32&gt;$AR32),$AQ32,$AR32)</f>
        <v>0</v>
      </c>
    </row>
    <row r="33" spans="1:45" ht="11.25" customHeight="1" x14ac:dyDescent="0.4">
      <c r="A33" s="190"/>
      <c r="B33" s="117">
        <v>29</v>
      </c>
      <c r="C33" s="8" t="str">
        <f>'Sheet-F1'!C33&amp;""</f>
        <v/>
      </c>
      <c r="D33" s="161" t="str">
        <f>'Sheet-F1'!D33&amp;""</f>
        <v/>
      </c>
      <c r="E33" s="161" t="str">
        <f>'Sheet-F1'!E33&amp;""</f>
        <v/>
      </c>
      <c r="F33" s="60"/>
      <c r="G33" s="61" t="str">
        <f>'Sheet-F1'!G33&amp;""</f>
        <v/>
      </c>
      <c r="H33" s="62"/>
      <c r="I33" s="106"/>
      <c r="J33" s="63"/>
      <c r="K33" s="151" t="str">
        <f>IF('Sheet-F1'!K33="","",'Sheet-F1'!K33)</f>
        <v/>
      </c>
      <c r="L33" s="152" t="str">
        <f>IF('Sheet-F1'!L33="","",'Sheet-F1'!L33)</f>
        <v/>
      </c>
      <c r="M33" s="152" t="str">
        <f>IF('Sheet-F1'!M33="","",'Sheet-F1'!M33)</f>
        <v/>
      </c>
      <c r="N33" s="41">
        <f>IF('Sheet-F1'!Q33="","",'Sheet-F1'!Q33)</f>
        <v>0</v>
      </c>
      <c r="O33" s="41" t="str">
        <f t="shared" si="13"/>
        <v>0.0</v>
      </c>
      <c r="P33" s="65" t="str">
        <f t="shared" si="8"/>
        <v>0</v>
      </c>
      <c r="Q33" s="41" t="str">
        <f t="shared" si="9"/>
        <v>0</v>
      </c>
      <c r="R33" s="66"/>
      <c r="U33" s="67">
        <f t="shared" si="10"/>
        <v>0</v>
      </c>
      <c r="V33" s="68"/>
      <c r="W33" s="106"/>
      <c r="X33" s="63"/>
      <c r="Y33" s="151" t="str">
        <f>IF('Sheet-F1'!Y33="","",'Sheet-F1'!Y33)</f>
        <v/>
      </c>
      <c r="Z33" s="152" t="str">
        <f>IF('Sheet-F1'!Z33="","",'Sheet-F1'!Z33)</f>
        <v/>
      </c>
      <c r="AA33" s="157" t="str">
        <f>IF('Sheet-F1'!AA33="","",'Sheet-F1'!AA33)</f>
        <v/>
      </c>
      <c r="AB33" s="41">
        <f>IF('Sheet-F1'!AE33="","",'Sheet-F1'!AE33)</f>
        <v>0</v>
      </c>
      <c r="AC33" s="41" t="str">
        <f t="shared" si="0"/>
        <v>0.0</v>
      </c>
      <c r="AD33" s="65" t="str">
        <f t="shared" si="1"/>
        <v>0</v>
      </c>
      <c r="AE33" s="41" t="str">
        <f t="shared" si="2"/>
        <v>0</v>
      </c>
      <c r="AF33" s="66"/>
      <c r="AH33" s="64"/>
      <c r="AI33" s="69">
        <f t="shared" si="11"/>
        <v>0</v>
      </c>
      <c r="AJ33" s="69">
        <f t="shared" si="3"/>
        <v>0</v>
      </c>
      <c r="AK33" s="14" t="str">
        <f t="shared" si="4"/>
        <v>〈い〉</v>
      </c>
      <c r="AL33" s="70" t="str">
        <f t="shared" si="5"/>
        <v>〈い〉</v>
      </c>
      <c r="AM33" s="70" t="s">
        <v>75</v>
      </c>
      <c r="AN33" s="125"/>
      <c r="AO33" s="70" t="str">
        <f t="shared" si="6"/>
        <v/>
      </c>
      <c r="AP33" s="176"/>
      <c r="AQ33" s="102">
        <f>IF('Sheet-F1'!$AJ33&lt;=0,0,'Sheet-F1'!$AJ33)</f>
        <v>0</v>
      </c>
      <c r="AR33" s="102">
        <f t="shared" si="12"/>
        <v>0</v>
      </c>
      <c r="AS33" s="102">
        <f>IF(AND($G33&lt;&gt;"",$G33&lt;&gt;"なし",$AQ33&gt;$AR33),$AQ33,$AR33)</f>
        <v>0</v>
      </c>
    </row>
    <row r="34" spans="1:45" ht="11.25" customHeight="1" x14ac:dyDescent="0.4">
      <c r="A34" s="190"/>
      <c r="B34" s="114">
        <v>30</v>
      </c>
      <c r="C34" s="42" t="str">
        <f>'Sheet-F1'!C34&amp;""</f>
        <v/>
      </c>
      <c r="D34" s="160" t="str">
        <f>'Sheet-F1'!D34&amp;""</f>
        <v/>
      </c>
      <c r="E34" s="160" t="str">
        <f>'Sheet-F1'!E34&amp;""</f>
        <v/>
      </c>
      <c r="F34" s="43"/>
      <c r="G34" s="44" t="str">
        <f>'Sheet-F1'!G34&amp;""</f>
        <v/>
      </c>
      <c r="H34" s="45"/>
      <c r="I34" s="105"/>
      <c r="J34" s="46"/>
      <c r="K34" s="149" t="str">
        <f>IF('Sheet-F1'!K34="","",'Sheet-F1'!K34)</f>
        <v/>
      </c>
      <c r="L34" s="150" t="str">
        <f>IF('Sheet-F1'!L34="","",'Sheet-F1'!L34)</f>
        <v/>
      </c>
      <c r="M34" s="150" t="str">
        <f>IF('Sheet-F1'!M34="","",'Sheet-F1'!M34)</f>
        <v/>
      </c>
      <c r="N34" s="48">
        <f>IF('Sheet-F1'!Q34="","",'Sheet-F1'!Q34)</f>
        <v>0</v>
      </c>
      <c r="O34" s="48" t="str">
        <f t="shared" si="13"/>
        <v>0.0</v>
      </c>
      <c r="P34" s="49" t="str">
        <f t="shared" si="8"/>
        <v>0</v>
      </c>
      <c r="Q34" s="48" t="str">
        <f t="shared" si="9"/>
        <v>0</v>
      </c>
      <c r="R34" s="50"/>
      <c r="S34" s="48"/>
      <c r="T34" s="48"/>
      <c r="U34" s="52">
        <f t="shared" si="10"/>
        <v>0</v>
      </c>
      <c r="V34" s="53"/>
      <c r="W34" s="105"/>
      <c r="X34" s="46"/>
      <c r="Y34" s="149" t="str">
        <f>IF('Sheet-F1'!Y34="","",'Sheet-F1'!Y34)</f>
        <v/>
      </c>
      <c r="Z34" s="150" t="str">
        <f>IF('Sheet-F1'!Z34="","",'Sheet-F1'!Z34)</f>
        <v/>
      </c>
      <c r="AA34" s="156" t="str">
        <f>IF('Sheet-F1'!AA34="","",'Sheet-F1'!AA34)</f>
        <v/>
      </c>
      <c r="AB34" s="48">
        <f>IF('Sheet-F1'!AE34="","",'Sheet-F1'!AE34)</f>
        <v>0</v>
      </c>
      <c r="AC34" s="48" t="str">
        <f t="shared" si="0"/>
        <v>0.0</v>
      </c>
      <c r="AD34" s="49" t="str">
        <f t="shared" si="1"/>
        <v>0</v>
      </c>
      <c r="AE34" s="48" t="str">
        <f t="shared" si="2"/>
        <v>0</v>
      </c>
      <c r="AF34" s="50"/>
      <c r="AG34" s="48"/>
      <c r="AH34" s="51"/>
      <c r="AI34" s="54">
        <f t="shared" si="11"/>
        <v>0</v>
      </c>
      <c r="AJ34" s="55">
        <f>IF($U34&gt;$AI34,$U34,$AI34)</f>
        <v>0</v>
      </c>
      <c r="AK34" s="56" t="str">
        <f t="shared" si="4"/>
        <v>〈い〉</v>
      </c>
      <c r="AL34" s="57" t="str">
        <f t="shared" si="5"/>
        <v>〈い〉</v>
      </c>
      <c r="AM34" s="57" t="s">
        <v>75</v>
      </c>
      <c r="AN34" s="124"/>
      <c r="AO34" s="57" t="str">
        <f t="shared" si="6"/>
        <v/>
      </c>
      <c r="AP34" s="176"/>
      <c r="AQ34" s="102">
        <f>IF('Sheet-F1'!$AJ34&lt;=0,0,'Sheet-F1'!$AJ34)</f>
        <v>0</v>
      </c>
      <c r="AR34" s="102">
        <f t="shared" si="12"/>
        <v>0</v>
      </c>
      <c r="AS34" s="102">
        <f t="shared" ref="AS34" si="18">IF(AND($G34&lt;&gt;"",$G34&lt;&gt;"なし",$AQ34&gt;$AR34),$AQ34,$AR34)</f>
        <v>0</v>
      </c>
    </row>
    <row r="35" spans="1:45" ht="11.25" customHeight="1" x14ac:dyDescent="0.4">
      <c r="A35" s="190"/>
      <c r="B35" s="117">
        <v>31</v>
      </c>
      <c r="C35" s="8" t="str">
        <f>'Sheet-F1'!C35&amp;""</f>
        <v/>
      </c>
      <c r="D35" s="161" t="str">
        <f>'Sheet-F1'!D35&amp;""</f>
        <v/>
      </c>
      <c r="E35" s="161" t="str">
        <f>'Sheet-F1'!E35&amp;""</f>
        <v/>
      </c>
      <c r="F35" s="60"/>
      <c r="G35" s="61" t="str">
        <f>'Sheet-F1'!G35&amp;""</f>
        <v/>
      </c>
      <c r="H35" s="62"/>
      <c r="I35" s="106"/>
      <c r="J35" s="63"/>
      <c r="K35" s="151" t="str">
        <f>IF('Sheet-F1'!K35="","",'Sheet-F1'!K35)</f>
        <v/>
      </c>
      <c r="L35" s="152" t="str">
        <f>IF('Sheet-F1'!L35="","",'Sheet-F1'!L35)</f>
        <v/>
      </c>
      <c r="M35" s="152" t="str">
        <f>IF('Sheet-F1'!M35="","",'Sheet-F1'!M35)</f>
        <v/>
      </c>
      <c r="N35" s="41">
        <f>IF('Sheet-F1'!Q35="","",'Sheet-F1'!Q35)</f>
        <v>0</v>
      </c>
      <c r="O35" s="41" t="str">
        <f t="shared" si="13"/>
        <v>0.0</v>
      </c>
      <c r="P35" s="65" t="str">
        <f t="shared" si="8"/>
        <v>0</v>
      </c>
      <c r="Q35" s="41" t="str">
        <f t="shared" si="9"/>
        <v>0</v>
      </c>
      <c r="R35" s="66"/>
      <c r="U35" s="67">
        <f t="shared" si="10"/>
        <v>0</v>
      </c>
      <c r="V35" s="68"/>
      <c r="W35" s="106"/>
      <c r="X35" s="63"/>
      <c r="Y35" s="151" t="str">
        <f>IF('Sheet-F1'!Y35="","",'Sheet-F1'!Y35)</f>
        <v/>
      </c>
      <c r="Z35" s="152" t="str">
        <f>IF('Sheet-F1'!Z35="","",'Sheet-F1'!Z35)</f>
        <v/>
      </c>
      <c r="AA35" s="157" t="str">
        <f>IF('Sheet-F1'!AA35="","",'Sheet-F1'!AA35)</f>
        <v/>
      </c>
      <c r="AB35" s="41">
        <f>IF('Sheet-F1'!AE35="","",'Sheet-F1'!AE35)</f>
        <v>0</v>
      </c>
      <c r="AC35" s="41" t="str">
        <f t="shared" si="0"/>
        <v>0.0</v>
      </c>
      <c r="AD35" s="65" t="str">
        <f t="shared" si="1"/>
        <v>0</v>
      </c>
      <c r="AE35" s="41" t="str">
        <f t="shared" si="2"/>
        <v>0</v>
      </c>
      <c r="AF35" s="66"/>
      <c r="AH35" s="64"/>
      <c r="AI35" s="69">
        <f t="shared" si="11"/>
        <v>0</v>
      </c>
      <c r="AJ35" s="69">
        <f t="shared" si="3"/>
        <v>0</v>
      </c>
      <c r="AK35" s="14" t="str">
        <f t="shared" si="4"/>
        <v>〈い〉</v>
      </c>
      <c r="AL35" s="70" t="str">
        <f t="shared" si="5"/>
        <v>〈い〉</v>
      </c>
      <c r="AM35" s="70" t="s">
        <v>75</v>
      </c>
      <c r="AN35" s="125"/>
      <c r="AO35" s="70" t="str">
        <f t="shared" si="6"/>
        <v/>
      </c>
      <c r="AP35" s="176"/>
      <c r="AQ35" s="102">
        <f>IF('Sheet-F1'!$AJ35&lt;=0,0,'Sheet-F1'!$AJ35)</f>
        <v>0</v>
      </c>
      <c r="AR35" s="102">
        <f t="shared" si="12"/>
        <v>0</v>
      </c>
      <c r="AS35" s="102">
        <f>IF(AND($G35&lt;&gt;"",$G35&lt;&gt;"なし",$AQ35&gt;$AR35),$AQ35,$AR35)</f>
        <v>0</v>
      </c>
    </row>
    <row r="36" spans="1:45" ht="11.25" customHeight="1" x14ac:dyDescent="0.4">
      <c r="A36" s="190"/>
      <c r="B36" s="114">
        <v>32</v>
      </c>
      <c r="C36" s="42" t="str">
        <f>'Sheet-F1'!C36&amp;""</f>
        <v/>
      </c>
      <c r="D36" s="160" t="str">
        <f>'Sheet-F1'!D36&amp;""</f>
        <v/>
      </c>
      <c r="E36" s="160" t="str">
        <f>'Sheet-F1'!E36&amp;""</f>
        <v/>
      </c>
      <c r="F36" s="43"/>
      <c r="G36" s="44" t="str">
        <f>'Sheet-F1'!G36&amp;""</f>
        <v/>
      </c>
      <c r="H36" s="45"/>
      <c r="I36" s="105"/>
      <c r="J36" s="46"/>
      <c r="K36" s="149" t="str">
        <f>IF('Sheet-F1'!K36="","",'Sheet-F1'!K36)</f>
        <v/>
      </c>
      <c r="L36" s="150" t="str">
        <f>IF('Sheet-F1'!L36="","",'Sheet-F1'!L36)</f>
        <v/>
      </c>
      <c r="M36" s="150" t="str">
        <f>IF('Sheet-F1'!M36="","",'Sheet-F1'!M36)</f>
        <v/>
      </c>
      <c r="N36" s="48">
        <f>IF('Sheet-F1'!Q36="","",'Sheet-F1'!Q36)</f>
        <v>0</v>
      </c>
      <c r="O36" s="48" t="str">
        <f t="shared" si="13"/>
        <v>0.0</v>
      </c>
      <c r="P36" s="49" t="str">
        <f t="shared" si="8"/>
        <v>0</v>
      </c>
      <c r="Q36" s="48" t="str">
        <f t="shared" si="9"/>
        <v>0</v>
      </c>
      <c r="R36" s="50"/>
      <c r="S36" s="48"/>
      <c r="T36" s="48"/>
      <c r="U36" s="52">
        <f t="shared" si="10"/>
        <v>0</v>
      </c>
      <c r="V36" s="53"/>
      <c r="W36" s="105"/>
      <c r="X36" s="46"/>
      <c r="Y36" s="149" t="str">
        <f>IF('Sheet-F1'!Y36="","",'Sheet-F1'!Y36)</f>
        <v/>
      </c>
      <c r="Z36" s="150" t="str">
        <f>IF('Sheet-F1'!Z36="","",'Sheet-F1'!Z36)</f>
        <v/>
      </c>
      <c r="AA36" s="156" t="str">
        <f>IF('Sheet-F1'!AA36="","",'Sheet-F1'!AA36)</f>
        <v/>
      </c>
      <c r="AB36" s="48">
        <f>IF('Sheet-F1'!AE36="","",'Sheet-F1'!AE36)</f>
        <v>0</v>
      </c>
      <c r="AC36" s="48" t="str">
        <f t="shared" si="0"/>
        <v>0.0</v>
      </c>
      <c r="AD36" s="49" t="str">
        <f t="shared" si="1"/>
        <v>0</v>
      </c>
      <c r="AE36" s="48" t="str">
        <f t="shared" si="2"/>
        <v>0</v>
      </c>
      <c r="AF36" s="50"/>
      <c r="AG36" s="48"/>
      <c r="AH36" s="51"/>
      <c r="AI36" s="54">
        <f t="shared" si="11"/>
        <v>0</v>
      </c>
      <c r="AJ36" s="55">
        <f t="shared" si="3"/>
        <v>0</v>
      </c>
      <c r="AK36" s="56" t="str">
        <f t="shared" si="4"/>
        <v>〈い〉</v>
      </c>
      <c r="AL36" s="57" t="str">
        <f t="shared" si="5"/>
        <v>〈い〉</v>
      </c>
      <c r="AM36" s="57" t="s">
        <v>75</v>
      </c>
      <c r="AN36" s="124"/>
      <c r="AO36" s="57" t="str">
        <f t="shared" si="6"/>
        <v/>
      </c>
      <c r="AP36" s="176"/>
      <c r="AQ36" s="102">
        <f>IF('Sheet-F1'!$AJ36&lt;=0,0,'Sheet-F1'!$AJ36)</f>
        <v>0</v>
      </c>
      <c r="AR36" s="102">
        <f t="shared" si="12"/>
        <v>0</v>
      </c>
      <c r="AS36" s="102">
        <f t="shared" ref="AS36:AS40" si="19">IF(AND($G36&lt;&gt;"",$G36&lt;&gt;"なし",$AQ36&gt;$AR36),$AQ36,$AR36)</f>
        <v>0</v>
      </c>
    </row>
    <row r="37" spans="1:45" ht="11.25" customHeight="1" x14ac:dyDescent="0.4">
      <c r="A37" s="190"/>
      <c r="B37" s="117">
        <v>33</v>
      </c>
      <c r="C37" s="8" t="str">
        <f>'Sheet-F1'!C37&amp;""</f>
        <v/>
      </c>
      <c r="D37" s="161" t="str">
        <f>'Sheet-F1'!D37&amp;""</f>
        <v/>
      </c>
      <c r="E37" s="161" t="str">
        <f>'Sheet-F1'!E37&amp;""</f>
        <v/>
      </c>
      <c r="F37" s="60"/>
      <c r="G37" s="61" t="str">
        <f>'Sheet-F1'!G37&amp;""</f>
        <v/>
      </c>
      <c r="H37" s="62"/>
      <c r="I37" s="106"/>
      <c r="J37" s="63"/>
      <c r="K37" s="151" t="str">
        <f>IF('Sheet-F1'!K37="","",'Sheet-F1'!K37)</f>
        <v/>
      </c>
      <c r="L37" s="152" t="str">
        <f>IF('Sheet-F1'!L37="","",'Sheet-F1'!L37)</f>
        <v/>
      </c>
      <c r="M37" s="152" t="str">
        <f>IF('Sheet-F1'!M37="","",'Sheet-F1'!M37)</f>
        <v/>
      </c>
      <c r="N37" s="41">
        <f>IF('Sheet-F1'!Q37="","",'Sheet-F1'!Q37)</f>
        <v>0</v>
      </c>
      <c r="O37" s="41" t="str">
        <f t="shared" si="13"/>
        <v>0.0</v>
      </c>
      <c r="P37" s="65" t="str">
        <f t="shared" si="8"/>
        <v>0</v>
      </c>
      <c r="Q37" s="41" t="str">
        <f t="shared" si="9"/>
        <v>0</v>
      </c>
      <c r="R37" s="66"/>
      <c r="U37" s="67">
        <f t="shared" si="10"/>
        <v>0</v>
      </c>
      <c r="V37" s="68"/>
      <c r="W37" s="106"/>
      <c r="X37" s="63"/>
      <c r="Y37" s="151" t="str">
        <f>IF('Sheet-F1'!Y37="","",'Sheet-F1'!Y37)</f>
        <v/>
      </c>
      <c r="Z37" s="152" t="str">
        <f>IF('Sheet-F1'!Z37="","",'Sheet-F1'!Z37)</f>
        <v/>
      </c>
      <c r="AA37" s="157" t="str">
        <f>IF('Sheet-F1'!AA37="","",'Sheet-F1'!AA37)</f>
        <v/>
      </c>
      <c r="AB37" s="41">
        <f>IF('Sheet-F1'!AE37="","",'Sheet-F1'!AE37)</f>
        <v>0</v>
      </c>
      <c r="AC37" s="41" t="str">
        <f t="shared" si="0"/>
        <v>0.0</v>
      </c>
      <c r="AD37" s="65" t="str">
        <f t="shared" si="1"/>
        <v>0</v>
      </c>
      <c r="AE37" s="41" t="str">
        <f t="shared" si="2"/>
        <v>0</v>
      </c>
      <c r="AF37" s="66"/>
      <c r="AH37" s="64"/>
      <c r="AI37" s="69">
        <f t="shared" si="11"/>
        <v>0</v>
      </c>
      <c r="AJ37" s="69">
        <f t="shared" si="3"/>
        <v>0</v>
      </c>
      <c r="AK37" s="14" t="str">
        <f t="shared" si="4"/>
        <v>〈い〉</v>
      </c>
      <c r="AL37" s="70" t="str">
        <f t="shared" si="5"/>
        <v>〈い〉</v>
      </c>
      <c r="AM37" s="70" t="s">
        <v>75</v>
      </c>
      <c r="AN37" s="125"/>
      <c r="AO37" s="70" t="str">
        <f t="shared" si="6"/>
        <v/>
      </c>
      <c r="AP37" s="176"/>
      <c r="AQ37" s="102">
        <f>IF('Sheet-F1'!$AJ37&lt;=0,0,'Sheet-F1'!$AJ37)</f>
        <v>0</v>
      </c>
      <c r="AR37" s="102">
        <f t="shared" si="12"/>
        <v>0</v>
      </c>
      <c r="AS37" s="102">
        <f t="shared" si="19"/>
        <v>0</v>
      </c>
    </row>
    <row r="38" spans="1:45" ht="11.25" customHeight="1" x14ac:dyDescent="0.4">
      <c r="A38" s="190"/>
      <c r="B38" s="114">
        <v>34</v>
      </c>
      <c r="C38" s="42" t="str">
        <f>'Sheet-F1'!C38&amp;""</f>
        <v/>
      </c>
      <c r="D38" s="160" t="str">
        <f>'Sheet-F1'!D38&amp;""</f>
        <v/>
      </c>
      <c r="E38" s="160" t="str">
        <f>'Sheet-F1'!E38&amp;""</f>
        <v/>
      </c>
      <c r="F38" s="43"/>
      <c r="G38" s="44" t="str">
        <f>'Sheet-F1'!G38&amp;""</f>
        <v/>
      </c>
      <c r="H38" s="45"/>
      <c r="I38" s="105"/>
      <c r="J38" s="46"/>
      <c r="K38" s="149" t="str">
        <f>IF('Sheet-F1'!K38="","",'Sheet-F1'!K38)</f>
        <v/>
      </c>
      <c r="L38" s="150" t="str">
        <f>IF('Sheet-F1'!L38="","",'Sheet-F1'!L38)</f>
        <v/>
      </c>
      <c r="M38" s="150" t="str">
        <f>IF('Sheet-F1'!M38="","",'Sheet-F1'!M38)</f>
        <v/>
      </c>
      <c r="N38" s="48">
        <f>IF('Sheet-F1'!Q38="","",'Sheet-F1'!Q38)</f>
        <v>0</v>
      </c>
      <c r="O38" s="48" t="str">
        <f t="shared" si="13"/>
        <v>0.0</v>
      </c>
      <c r="P38" s="49" t="str">
        <f t="shared" si="8"/>
        <v>0</v>
      </c>
      <c r="Q38" s="48" t="str">
        <f t="shared" si="9"/>
        <v>0</v>
      </c>
      <c r="R38" s="50"/>
      <c r="S38" s="48"/>
      <c r="T38" s="48"/>
      <c r="U38" s="52">
        <f t="shared" si="10"/>
        <v>0</v>
      </c>
      <c r="V38" s="53"/>
      <c r="W38" s="105"/>
      <c r="X38" s="46"/>
      <c r="Y38" s="149" t="str">
        <f>IF('Sheet-F1'!Y38="","",'Sheet-F1'!Y38)</f>
        <v/>
      </c>
      <c r="Z38" s="150" t="str">
        <f>IF('Sheet-F1'!Z38="","",'Sheet-F1'!Z38)</f>
        <v/>
      </c>
      <c r="AA38" s="156" t="str">
        <f>IF('Sheet-F1'!AA38="","",'Sheet-F1'!AA38)</f>
        <v/>
      </c>
      <c r="AB38" s="48">
        <f>IF('Sheet-F1'!AE38="","",'Sheet-F1'!AE38)</f>
        <v>0</v>
      </c>
      <c r="AC38" s="48" t="str">
        <f t="shared" si="0"/>
        <v>0.0</v>
      </c>
      <c r="AD38" s="49" t="str">
        <f t="shared" si="1"/>
        <v>0</v>
      </c>
      <c r="AE38" s="48" t="str">
        <f t="shared" si="2"/>
        <v>0</v>
      </c>
      <c r="AF38" s="50"/>
      <c r="AG38" s="48"/>
      <c r="AH38" s="51"/>
      <c r="AI38" s="54">
        <f t="shared" si="11"/>
        <v>0</v>
      </c>
      <c r="AJ38" s="55">
        <f t="shared" si="3"/>
        <v>0</v>
      </c>
      <c r="AK38" s="56" t="str">
        <f t="shared" si="4"/>
        <v>〈い〉</v>
      </c>
      <c r="AL38" s="57" t="str">
        <f t="shared" si="5"/>
        <v>〈い〉</v>
      </c>
      <c r="AM38" s="57" t="s">
        <v>75</v>
      </c>
      <c r="AN38" s="124"/>
      <c r="AO38" s="57" t="str">
        <f t="shared" si="6"/>
        <v/>
      </c>
      <c r="AP38" s="176"/>
      <c r="AQ38" s="102">
        <f>IF('Sheet-F1'!$AJ38&lt;=0,0,'Sheet-F1'!$AJ38)</f>
        <v>0</v>
      </c>
      <c r="AR38" s="102">
        <f t="shared" si="12"/>
        <v>0</v>
      </c>
      <c r="AS38" s="102">
        <f t="shared" si="19"/>
        <v>0</v>
      </c>
    </row>
    <row r="39" spans="1:45" ht="11.25" customHeight="1" x14ac:dyDescent="0.4">
      <c r="A39" s="190"/>
      <c r="B39" s="117">
        <v>35</v>
      </c>
      <c r="C39" s="8" t="str">
        <f>'Sheet-F1'!C39&amp;""</f>
        <v/>
      </c>
      <c r="D39" s="161" t="str">
        <f>'Sheet-F1'!D39&amp;""</f>
        <v/>
      </c>
      <c r="E39" s="161" t="str">
        <f>'Sheet-F1'!E39&amp;""</f>
        <v/>
      </c>
      <c r="F39" s="60"/>
      <c r="G39" s="61" t="str">
        <f>'Sheet-F1'!G39&amp;""</f>
        <v/>
      </c>
      <c r="H39" s="62"/>
      <c r="I39" s="106"/>
      <c r="J39" s="63"/>
      <c r="K39" s="151" t="str">
        <f>IF('Sheet-F1'!K39="","",'Sheet-F1'!K39)</f>
        <v/>
      </c>
      <c r="L39" s="152" t="str">
        <f>IF('Sheet-F1'!L39="","",'Sheet-F1'!L39)</f>
        <v/>
      </c>
      <c r="M39" s="152" t="str">
        <f>IF('Sheet-F1'!M39="","",'Sheet-F1'!M39)</f>
        <v/>
      </c>
      <c r="N39" s="41">
        <f>IF('Sheet-F1'!Q39="","",'Sheet-F1'!Q39)</f>
        <v>0</v>
      </c>
      <c r="O39" s="41" t="str">
        <f t="shared" si="13"/>
        <v>0.0</v>
      </c>
      <c r="P39" s="65" t="str">
        <f t="shared" si="8"/>
        <v>0</v>
      </c>
      <c r="Q39" s="41" t="str">
        <f t="shared" si="9"/>
        <v>0</v>
      </c>
      <c r="R39" s="66"/>
      <c r="U39" s="67">
        <f t="shared" si="10"/>
        <v>0</v>
      </c>
      <c r="V39" s="68"/>
      <c r="W39" s="106"/>
      <c r="X39" s="63"/>
      <c r="Y39" s="151" t="str">
        <f>IF('Sheet-F1'!Y39="","",'Sheet-F1'!Y39)</f>
        <v/>
      </c>
      <c r="Z39" s="152" t="str">
        <f>IF('Sheet-F1'!Z39="","",'Sheet-F1'!Z39)</f>
        <v/>
      </c>
      <c r="AA39" s="157" t="str">
        <f>IF('Sheet-F1'!AA39="","",'Sheet-F1'!AA39)</f>
        <v/>
      </c>
      <c r="AB39" s="41">
        <f>IF('Sheet-F1'!AE39="","",'Sheet-F1'!AE39)</f>
        <v>0</v>
      </c>
      <c r="AC39" s="41" t="str">
        <f t="shared" si="0"/>
        <v>0.0</v>
      </c>
      <c r="AD39" s="65" t="str">
        <f t="shared" si="1"/>
        <v>0</v>
      </c>
      <c r="AE39" s="41" t="str">
        <f t="shared" si="2"/>
        <v>0</v>
      </c>
      <c r="AF39" s="66"/>
      <c r="AH39" s="64"/>
      <c r="AI39" s="69">
        <f t="shared" si="11"/>
        <v>0</v>
      </c>
      <c r="AJ39" s="69">
        <f t="shared" si="3"/>
        <v>0</v>
      </c>
      <c r="AK39" s="14" t="str">
        <f t="shared" si="4"/>
        <v>〈い〉</v>
      </c>
      <c r="AL39" s="70" t="str">
        <f t="shared" si="5"/>
        <v>〈い〉</v>
      </c>
      <c r="AM39" s="70" t="s">
        <v>75</v>
      </c>
      <c r="AN39" s="125"/>
      <c r="AO39" s="70" t="str">
        <f t="shared" si="6"/>
        <v/>
      </c>
      <c r="AP39" s="176"/>
      <c r="AQ39" s="102">
        <f>IF('Sheet-F1'!$AJ39&lt;=0,0,'Sheet-F1'!$AJ39)</f>
        <v>0</v>
      </c>
      <c r="AR39" s="102">
        <f t="shared" si="12"/>
        <v>0</v>
      </c>
      <c r="AS39" s="102">
        <f>IF(AND($G39&lt;&gt;"",$G39&lt;&gt;"なし",$AQ39&gt;$AR39),$AQ39,$AR39)</f>
        <v>0</v>
      </c>
    </row>
    <row r="40" spans="1:45" ht="11.25" customHeight="1" x14ac:dyDescent="0.4">
      <c r="A40" s="190"/>
      <c r="B40" s="114">
        <v>36</v>
      </c>
      <c r="C40" s="42" t="str">
        <f>'Sheet-F1'!C40&amp;""</f>
        <v/>
      </c>
      <c r="D40" s="160" t="str">
        <f>'Sheet-F1'!D40&amp;""</f>
        <v/>
      </c>
      <c r="E40" s="160" t="str">
        <f>'Sheet-F1'!E40&amp;""</f>
        <v/>
      </c>
      <c r="F40" s="43"/>
      <c r="G40" s="44" t="str">
        <f>'Sheet-F1'!G40&amp;""</f>
        <v/>
      </c>
      <c r="H40" s="45"/>
      <c r="I40" s="105"/>
      <c r="J40" s="46"/>
      <c r="K40" s="149" t="str">
        <f>IF('Sheet-F1'!K40="","",'Sheet-F1'!K40)</f>
        <v/>
      </c>
      <c r="L40" s="150" t="str">
        <f>IF('Sheet-F1'!L40="","",'Sheet-F1'!L40)</f>
        <v/>
      </c>
      <c r="M40" s="150" t="str">
        <f>IF('Sheet-F1'!M40="","",'Sheet-F1'!M40)</f>
        <v/>
      </c>
      <c r="N40" s="48">
        <f>IF('Sheet-F1'!Q40="","",'Sheet-F1'!Q40)</f>
        <v>0</v>
      </c>
      <c r="O40" s="48" t="str">
        <f t="shared" si="13"/>
        <v>0.0</v>
      </c>
      <c r="P40" s="49" t="str">
        <f t="shared" si="8"/>
        <v>0</v>
      </c>
      <c r="Q40" s="48" t="str">
        <f t="shared" si="9"/>
        <v>0</v>
      </c>
      <c r="R40" s="50"/>
      <c r="S40" s="48"/>
      <c r="T40" s="48"/>
      <c r="U40" s="52">
        <f t="shared" si="10"/>
        <v>0</v>
      </c>
      <c r="V40" s="53"/>
      <c r="W40" s="105"/>
      <c r="X40" s="46"/>
      <c r="Y40" s="149" t="str">
        <f>IF('Sheet-F1'!Y40="","",'Sheet-F1'!Y40)</f>
        <v/>
      </c>
      <c r="Z40" s="150" t="str">
        <f>IF('Sheet-F1'!Z40="","",'Sheet-F1'!Z40)</f>
        <v/>
      </c>
      <c r="AA40" s="156" t="str">
        <f>IF('Sheet-F1'!AA40="","",'Sheet-F1'!AA40)</f>
        <v/>
      </c>
      <c r="AB40" s="48">
        <f>IF('Sheet-F1'!AE40="","",'Sheet-F1'!AE40)</f>
        <v>0</v>
      </c>
      <c r="AC40" s="48" t="str">
        <f t="shared" si="0"/>
        <v>0.0</v>
      </c>
      <c r="AD40" s="49" t="str">
        <f t="shared" si="1"/>
        <v>0</v>
      </c>
      <c r="AE40" s="48" t="str">
        <f t="shared" si="2"/>
        <v>0</v>
      </c>
      <c r="AF40" s="50"/>
      <c r="AG40" s="48"/>
      <c r="AH40" s="51"/>
      <c r="AI40" s="54">
        <f t="shared" si="11"/>
        <v>0</v>
      </c>
      <c r="AJ40" s="55">
        <f t="shared" si="3"/>
        <v>0</v>
      </c>
      <c r="AK40" s="56" t="str">
        <f t="shared" si="4"/>
        <v>〈い〉</v>
      </c>
      <c r="AL40" s="57" t="str">
        <f t="shared" si="5"/>
        <v>〈い〉</v>
      </c>
      <c r="AM40" s="57" t="s">
        <v>75</v>
      </c>
      <c r="AN40" s="124"/>
      <c r="AO40" s="57" t="str">
        <f t="shared" si="6"/>
        <v/>
      </c>
      <c r="AP40" s="176"/>
      <c r="AQ40" s="102">
        <f>IF('Sheet-F1'!$AJ40&lt;=0,0,'Sheet-F1'!$AJ40)</f>
        <v>0</v>
      </c>
      <c r="AR40" s="102">
        <f t="shared" si="12"/>
        <v>0</v>
      </c>
      <c r="AS40" s="102">
        <f t="shared" si="19"/>
        <v>0</v>
      </c>
    </row>
    <row r="41" spans="1:45" ht="11.25" customHeight="1" x14ac:dyDescent="0.4">
      <c r="A41" s="190"/>
      <c r="B41" s="117">
        <v>37</v>
      </c>
      <c r="C41" s="8" t="str">
        <f>'Sheet-F1'!C41&amp;""</f>
        <v/>
      </c>
      <c r="D41" s="161" t="str">
        <f>'Sheet-F1'!D41&amp;""</f>
        <v/>
      </c>
      <c r="E41" s="161" t="str">
        <f>'Sheet-F1'!E41&amp;""</f>
        <v/>
      </c>
      <c r="F41" s="60"/>
      <c r="G41" s="61" t="str">
        <f>'Sheet-F1'!G41&amp;""</f>
        <v/>
      </c>
      <c r="H41" s="62"/>
      <c r="I41" s="106"/>
      <c r="J41" s="63"/>
      <c r="K41" s="151" t="str">
        <f>IF('Sheet-F1'!K41="","",'Sheet-F1'!K41)</f>
        <v/>
      </c>
      <c r="L41" s="152" t="str">
        <f>IF('Sheet-F1'!L41="","",'Sheet-F1'!L41)</f>
        <v/>
      </c>
      <c r="M41" s="152" t="str">
        <f>IF('Sheet-F1'!M41="","",'Sheet-F1'!M41)</f>
        <v/>
      </c>
      <c r="N41" s="41">
        <f>IF('Sheet-F1'!Q41="","",'Sheet-F1'!Q41)</f>
        <v>0</v>
      </c>
      <c r="O41" s="41" t="str">
        <f t="shared" si="13"/>
        <v>0.0</v>
      </c>
      <c r="P41" s="65" t="str">
        <f t="shared" si="8"/>
        <v>0</v>
      </c>
      <c r="Q41" s="41" t="str">
        <f t="shared" si="9"/>
        <v>0</v>
      </c>
      <c r="R41" s="66"/>
      <c r="U41" s="67">
        <f t="shared" si="10"/>
        <v>0</v>
      </c>
      <c r="V41" s="68"/>
      <c r="W41" s="106"/>
      <c r="X41" s="63"/>
      <c r="Y41" s="151" t="str">
        <f>IF('Sheet-F1'!Y41="","",'Sheet-F1'!Y41)</f>
        <v/>
      </c>
      <c r="Z41" s="152" t="str">
        <f>IF('Sheet-F1'!Z41="","",'Sheet-F1'!Z41)</f>
        <v/>
      </c>
      <c r="AA41" s="157" t="str">
        <f>IF('Sheet-F1'!AA41="","",'Sheet-F1'!AA41)</f>
        <v/>
      </c>
      <c r="AB41" s="41">
        <f>IF('Sheet-F1'!AE41="","",'Sheet-F1'!AE41)</f>
        <v>0</v>
      </c>
      <c r="AC41" s="41" t="str">
        <f t="shared" si="0"/>
        <v>0.0</v>
      </c>
      <c r="AD41" s="65" t="str">
        <f t="shared" si="1"/>
        <v>0</v>
      </c>
      <c r="AE41" s="41" t="str">
        <f t="shared" si="2"/>
        <v>0</v>
      </c>
      <c r="AF41" s="66"/>
      <c r="AH41" s="64"/>
      <c r="AI41" s="69">
        <f>((($AB41+$AC41)*$AD41)-$AE41)</f>
        <v>0</v>
      </c>
      <c r="AJ41" s="69">
        <f>IF($U41&gt;$AI41,$U41,$AI41)</f>
        <v>0</v>
      </c>
      <c r="AK41" s="14" t="str">
        <f t="shared" si="4"/>
        <v>〈い〉</v>
      </c>
      <c r="AL41" s="70" t="str">
        <f t="shared" si="5"/>
        <v>〈い〉</v>
      </c>
      <c r="AM41" s="70" t="s">
        <v>75</v>
      </c>
      <c r="AN41" s="125"/>
      <c r="AO41" s="70" t="str">
        <f t="shared" si="6"/>
        <v/>
      </c>
      <c r="AP41" s="176"/>
      <c r="AQ41" s="102">
        <f>IF('Sheet-F1'!$AJ41&lt;=0,0,'Sheet-F1'!$AJ41)</f>
        <v>0</v>
      </c>
      <c r="AR41" s="102">
        <f t="shared" si="12"/>
        <v>0</v>
      </c>
      <c r="AS41" s="102">
        <f>IF(AND($G41&lt;&gt;"",$G41&lt;&gt;"なし",$AQ41&gt;$AR41),$AQ41,$AR41)</f>
        <v>0</v>
      </c>
    </row>
    <row r="42" spans="1:45" ht="11.25" customHeight="1" x14ac:dyDescent="0.4">
      <c r="A42" s="190"/>
      <c r="B42" s="114">
        <v>38</v>
      </c>
      <c r="C42" s="42" t="str">
        <f>'Sheet-F1'!C42&amp;""</f>
        <v/>
      </c>
      <c r="D42" s="160" t="str">
        <f>'Sheet-F1'!D42&amp;""</f>
        <v/>
      </c>
      <c r="E42" s="160" t="str">
        <f>'Sheet-F1'!E42&amp;""</f>
        <v/>
      </c>
      <c r="F42" s="43"/>
      <c r="G42" s="44" t="str">
        <f>'Sheet-F1'!G42&amp;""</f>
        <v/>
      </c>
      <c r="H42" s="45"/>
      <c r="I42" s="105"/>
      <c r="J42" s="46"/>
      <c r="K42" s="149" t="str">
        <f>IF('Sheet-F1'!K42="","",'Sheet-F1'!K42)</f>
        <v/>
      </c>
      <c r="L42" s="150" t="str">
        <f>IF('Sheet-F1'!L42="","",'Sheet-F1'!L42)</f>
        <v/>
      </c>
      <c r="M42" s="150" t="str">
        <f>IF('Sheet-F1'!M42="","",'Sheet-F1'!M42)</f>
        <v/>
      </c>
      <c r="N42" s="48">
        <f>IF('Sheet-F1'!Q42="","",'Sheet-F1'!Q42)</f>
        <v>0</v>
      </c>
      <c r="O42" s="48" t="str">
        <f t="shared" si="13"/>
        <v>0.0</v>
      </c>
      <c r="P42" s="49" t="str">
        <f t="shared" si="8"/>
        <v>0</v>
      </c>
      <c r="Q42" s="48" t="str">
        <f t="shared" si="9"/>
        <v>0</v>
      </c>
      <c r="R42" s="50"/>
      <c r="S42" s="48"/>
      <c r="T42" s="48"/>
      <c r="U42" s="52">
        <f t="shared" si="10"/>
        <v>0</v>
      </c>
      <c r="V42" s="53"/>
      <c r="W42" s="105"/>
      <c r="X42" s="46"/>
      <c r="Y42" s="149" t="str">
        <f>IF('Sheet-F1'!Y42="","",'Sheet-F1'!Y42)</f>
        <v/>
      </c>
      <c r="Z42" s="150" t="str">
        <f>IF('Sheet-F1'!Z42="","",'Sheet-F1'!Z42)</f>
        <v/>
      </c>
      <c r="AA42" s="156" t="str">
        <f>IF('Sheet-F1'!AA42="","",'Sheet-F1'!AA42)</f>
        <v/>
      </c>
      <c r="AB42" s="48">
        <f>IF('Sheet-F1'!AE42="","",'Sheet-F1'!AE42)</f>
        <v>0</v>
      </c>
      <c r="AC42" s="48" t="str">
        <f t="shared" si="0"/>
        <v>0.0</v>
      </c>
      <c r="AD42" s="49" t="str">
        <f t="shared" si="1"/>
        <v>0</v>
      </c>
      <c r="AE42" s="48" t="str">
        <f>_xlfn.SWITCH($G42,"ー",0.6,"■",0.4,"0")</f>
        <v>0</v>
      </c>
      <c r="AF42" s="50"/>
      <c r="AG42" s="48"/>
      <c r="AH42" s="51"/>
      <c r="AI42" s="54">
        <f t="shared" si="11"/>
        <v>0</v>
      </c>
      <c r="AJ42" s="55">
        <f t="shared" si="3"/>
        <v>0</v>
      </c>
      <c r="AK42" s="56" t="str">
        <f t="shared" si="4"/>
        <v>〈い〉</v>
      </c>
      <c r="AL42" s="57" t="str">
        <f t="shared" si="5"/>
        <v>〈い〉</v>
      </c>
      <c r="AM42" s="57" t="s">
        <v>75</v>
      </c>
      <c r="AN42" s="124"/>
      <c r="AO42" s="57" t="str">
        <f t="shared" si="6"/>
        <v/>
      </c>
      <c r="AP42" s="176"/>
      <c r="AQ42" s="102">
        <f>IF('Sheet-F1'!$AJ42&lt;=0,0,'Sheet-F1'!$AJ42)</f>
        <v>0</v>
      </c>
      <c r="AR42" s="102">
        <f t="shared" si="12"/>
        <v>0</v>
      </c>
      <c r="AS42" s="102">
        <f t="shared" ref="AS42" si="20">IF(AND($G42&lt;&gt;"",$G42&lt;&gt;"なし",$AQ42&gt;$AR42),$AQ42,$AR42)</f>
        <v>0</v>
      </c>
    </row>
    <row r="43" spans="1:45" ht="11.25" customHeight="1" x14ac:dyDescent="0.4">
      <c r="A43" s="190"/>
      <c r="B43" s="117">
        <v>39</v>
      </c>
      <c r="C43" s="8" t="str">
        <f>'Sheet-F1'!C43&amp;""</f>
        <v/>
      </c>
      <c r="D43" s="161" t="str">
        <f>'Sheet-F1'!D43&amp;""</f>
        <v/>
      </c>
      <c r="E43" s="161" t="str">
        <f>'Sheet-F1'!E43&amp;""</f>
        <v/>
      </c>
      <c r="F43" s="60"/>
      <c r="G43" s="61" t="str">
        <f>'Sheet-F1'!G43&amp;""</f>
        <v/>
      </c>
      <c r="H43" s="62"/>
      <c r="I43" s="106"/>
      <c r="J43" s="63"/>
      <c r="K43" s="151" t="str">
        <f>IF('Sheet-F1'!K43="","",'Sheet-F1'!K43)</f>
        <v/>
      </c>
      <c r="L43" s="152" t="str">
        <f>IF('Sheet-F1'!L43="","",'Sheet-F1'!L43)</f>
        <v/>
      </c>
      <c r="M43" s="152" t="str">
        <f>IF('Sheet-F1'!M43="","",'Sheet-F1'!M43)</f>
        <v/>
      </c>
      <c r="N43" s="41">
        <f>IF('Sheet-F1'!Q43="","",'Sheet-F1'!Q43)</f>
        <v>0</v>
      </c>
      <c r="O43" s="41" t="str">
        <f t="shared" si="13"/>
        <v>0.0</v>
      </c>
      <c r="P43" s="65" t="str">
        <f t="shared" si="8"/>
        <v>0</v>
      </c>
      <c r="Q43" s="41" t="str">
        <f t="shared" si="9"/>
        <v>0</v>
      </c>
      <c r="R43" s="66"/>
      <c r="U43" s="67">
        <f>((($N43+$O43)*$P43)-$Q43)</f>
        <v>0</v>
      </c>
      <c r="V43" s="68"/>
      <c r="W43" s="106"/>
      <c r="X43" s="63"/>
      <c r="Y43" s="151" t="str">
        <f>IF('Sheet-F1'!Y43="","",'Sheet-F1'!Y43)</f>
        <v/>
      </c>
      <c r="Z43" s="152" t="str">
        <f>IF('Sheet-F1'!Z43="","",'Sheet-F1'!Z43)</f>
        <v/>
      </c>
      <c r="AA43" s="157" t="str">
        <f>IF('Sheet-F1'!AA43="","",'Sheet-F1'!AA43)</f>
        <v/>
      </c>
      <c r="AB43" s="41">
        <f>IF('Sheet-F1'!AE43="","",'Sheet-F1'!AE43)</f>
        <v>0</v>
      </c>
      <c r="AC43" s="41" t="str">
        <f t="shared" si="0"/>
        <v>0.0</v>
      </c>
      <c r="AD43" s="65" t="str">
        <f t="shared" si="1"/>
        <v>0</v>
      </c>
      <c r="AE43" s="41" t="str">
        <f t="shared" si="2"/>
        <v>0</v>
      </c>
      <c r="AF43" s="66"/>
      <c r="AH43" s="64"/>
      <c r="AI43" s="69">
        <f>((($AB43+$AC43)*$AD43)-$AE43)</f>
        <v>0</v>
      </c>
      <c r="AJ43" s="69">
        <f>IF($U43&gt;$AI43,$U43,$AI43)</f>
        <v>0</v>
      </c>
      <c r="AK43" s="14" t="str">
        <f t="shared" si="4"/>
        <v>〈い〉</v>
      </c>
      <c r="AL43" s="70" t="str">
        <f t="shared" si="5"/>
        <v>〈い〉</v>
      </c>
      <c r="AM43" s="70" t="s">
        <v>75</v>
      </c>
      <c r="AN43" s="125"/>
      <c r="AO43" s="70" t="str">
        <f t="shared" si="6"/>
        <v/>
      </c>
      <c r="AP43" s="176"/>
      <c r="AQ43" s="102">
        <f>IF('Sheet-F1'!$AJ43&lt;=0,0,'Sheet-F1'!$AJ43)</f>
        <v>0</v>
      </c>
      <c r="AR43" s="102">
        <f t="shared" si="12"/>
        <v>0</v>
      </c>
      <c r="AS43" s="102">
        <f>IF(AND($G43&lt;&gt;"",$G43&lt;&gt;"なし",$AQ43&gt;$AR43),$AQ43,$AR43)</f>
        <v>0</v>
      </c>
    </row>
    <row r="44" spans="1:45" ht="11.25" customHeight="1" x14ac:dyDescent="0.4">
      <c r="A44" s="190"/>
      <c r="B44" s="114">
        <v>40</v>
      </c>
      <c r="C44" s="42" t="str">
        <f>'Sheet-F1'!C44&amp;""</f>
        <v/>
      </c>
      <c r="D44" s="160" t="str">
        <f>'Sheet-F1'!D44&amp;""</f>
        <v/>
      </c>
      <c r="E44" s="160" t="str">
        <f>'Sheet-F1'!E44&amp;""</f>
        <v/>
      </c>
      <c r="F44" s="43"/>
      <c r="G44" s="44" t="str">
        <f>'Sheet-F1'!G44&amp;""</f>
        <v/>
      </c>
      <c r="H44" s="45"/>
      <c r="I44" s="105"/>
      <c r="J44" s="46"/>
      <c r="K44" s="149" t="str">
        <f>IF('Sheet-F1'!K44="","",'Sheet-F1'!K44)</f>
        <v/>
      </c>
      <c r="L44" s="150" t="str">
        <f>IF('Sheet-F1'!L44="","",'Sheet-F1'!L44)</f>
        <v/>
      </c>
      <c r="M44" s="150" t="str">
        <f>IF('Sheet-F1'!M44="","",'Sheet-F1'!M44)</f>
        <v/>
      </c>
      <c r="N44" s="48">
        <f>IF('Sheet-F1'!Q44="","",'Sheet-F1'!Q44)</f>
        <v>0</v>
      </c>
      <c r="O44" s="48" t="str">
        <f t="shared" si="13"/>
        <v>0.0</v>
      </c>
      <c r="P44" s="49" t="str">
        <f t="shared" si="8"/>
        <v>0</v>
      </c>
      <c r="Q44" s="48" t="str">
        <f t="shared" si="9"/>
        <v>0</v>
      </c>
      <c r="R44" s="50"/>
      <c r="S44" s="48"/>
      <c r="T44" s="48"/>
      <c r="U44" s="52">
        <f t="shared" si="10"/>
        <v>0</v>
      </c>
      <c r="V44" s="53"/>
      <c r="W44" s="105"/>
      <c r="X44" s="46"/>
      <c r="Y44" s="149" t="str">
        <f>IF('Sheet-F1'!Y44="","",'Sheet-F1'!Y44)</f>
        <v/>
      </c>
      <c r="Z44" s="150" t="str">
        <f>IF('Sheet-F1'!Z44="","",'Sheet-F1'!Z44)</f>
        <v/>
      </c>
      <c r="AA44" s="156" t="str">
        <f>IF('Sheet-F1'!AA44="","",'Sheet-F1'!AA44)</f>
        <v/>
      </c>
      <c r="AB44" s="48">
        <f>IF('Sheet-F1'!AE44="","",'Sheet-F1'!AE44)</f>
        <v>0</v>
      </c>
      <c r="AC44" s="48" t="str">
        <f t="shared" si="0"/>
        <v>0.0</v>
      </c>
      <c r="AD44" s="49" t="str">
        <f t="shared" si="1"/>
        <v>0</v>
      </c>
      <c r="AE44" s="48" t="str">
        <f t="shared" si="2"/>
        <v>0</v>
      </c>
      <c r="AF44" s="50"/>
      <c r="AG44" s="48"/>
      <c r="AH44" s="51"/>
      <c r="AI44" s="54">
        <f>((($AB44+$AC44)*$AD44)-$AE44)</f>
        <v>0</v>
      </c>
      <c r="AJ44" s="55">
        <f t="shared" si="3"/>
        <v>0</v>
      </c>
      <c r="AK44" s="56" t="str">
        <f t="shared" si="4"/>
        <v>〈い〉</v>
      </c>
      <c r="AL44" s="57" t="str">
        <f t="shared" si="5"/>
        <v>〈い〉</v>
      </c>
      <c r="AM44" s="57" t="s">
        <v>75</v>
      </c>
      <c r="AN44" s="124"/>
      <c r="AO44" s="57" t="str">
        <f t="shared" si="6"/>
        <v/>
      </c>
      <c r="AP44" s="176"/>
      <c r="AQ44" s="102">
        <f>IF('Sheet-F1'!$AJ44&lt;=0,0,'Sheet-F1'!$AJ44)</f>
        <v>0</v>
      </c>
      <c r="AR44" s="102">
        <f t="shared" si="12"/>
        <v>0</v>
      </c>
      <c r="AS44" s="102">
        <f t="shared" ref="AS44:AS45" si="21">IF(AND($G44&lt;&gt;"",$G44&lt;&gt;"なし",$AQ44&gt;$AR44),$AQ44,$AR44)</f>
        <v>0</v>
      </c>
    </row>
    <row r="45" spans="1:45" ht="11.25" customHeight="1" x14ac:dyDescent="0.4">
      <c r="A45" s="190"/>
      <c r="B45" s="117">
        <v>41</v>
      </c>
      <c r="C45" s="8" t="str">
        <f>'Sheet-F1'!C45&amp;""</f>
        <v/>
      </c>
      <c r="D45" s="161" t="str">
        <f>'Sheet-F1'!D45&amp;""</f>
        <v/>
      </c>
      <c r="E45" s="161" t="str">
        <f>'Sheet-F1'!E45&amp;""</f>
        <v/>
      </c>
      <c r="F45" s="60"/>
      <c r="G45" s="61" t="str">
        <f>'Sheet-F1'!G45&amp;""</f>
        <v/>
      </c>
      <c r="H45" s="62"/>
      <c r="I45" s="106"/>
      <c r="J45" s="63"/>
      <c r="K45" s="151" t="str">
        <f>IF('Sheet-F1'!K45="","",'Sheet-F1'!K45)</f>
        <v/>
      </c>
      <c r="L45" s="152" t="str">
        <f>IF('Sheet-F1'!L45="","",'Sheet-F1'!L45)</f>
        <v/>
      </c>
      <c r="M45" s="152" t="str">
        <f>IF('Sheet-F1'!M45="","",'Sheet-F1'!M45)</f>
        <v/>
      </c>
      <c r="N45" s="41">
        <f>IF('Sheet-F1'!Q45="","",'Sheet-F1'!Q45)</f>
        <v>0</v>
      </c>
      <c r="O45" s="41" t="str">
        <f t="shared" si="13"/>
        <v>0.0</v>
      </c>
      <c r="P45" s="65" t="str">
        <f t="shared" si="8"/>
        <v>0</v>
      </c>
      <c r="Q45" s="41" t="str">
        <f t="shared" si="9"/>
        <v>0</v>
      </c>
      <c r="R45" s="66"/>
      <c r="U45" s="67">
        <f t="shared" si="10"/>
        <v>0</v>
      </c>
      <c r="V45" s="68"/>
      <c r="W45" s="106"/>
      <c r="X45" s="63"/>
      <c r="Y45" s="151" t="str">
        <f>IF('Sheet-F1'!Y45="","",'Sheet-F1'!Y45)</f>
        <v/>
      </c>
      <c r="Z45" s="152" t="str">
        <f>IF('Sheet-F1'!Z45="","",'Sheet-F1'!Z45)</f>
        <v/>
      </c>
      <c r="AA45" s="157" t="str">
        <f>IF('Sheet-F1'!AA45="","",'Sheet-F1'!AA45)</f>
        <v/>
      </c>
      <c r="AB45" s="41">
        <f>IF('Sheet-F1'!AE45="","",'Sheet-F1'!AE45)</f>
        <v>0</v>
      </c>
      <c r="AC45" s="41" t="str">
        <f t="shared" si="0"/>
        <v>0.0</v>
      </c>
      <c r="AD45" s="65" t="str">
        <f t="shared" si="1"/>
        <v>0</v>
      </c>
      <c r="AE45" s="41" t="str">
        <f t="shared" si="2"/>
        <v>0</v>
      </c>
      <c r="AF45" s="66"/>
      <c r="AH45" s="64"/>
      <c r="AI45" s="69">
        <f t="shared" si="11"/>
        <v>0</v>
      </c>
      <c r="AJ45" s="69">
        <f>IF($U45&gt;$AI45,$U45,$AI45)</f>
        <v>0</v>
      </c>
      <c r="AK45" s="14" t="str">
        <f t="shared" si="4"/>
        <v>〈い〉</v>
      </c>
      <c r="AL45" s="70" t="str">
        <f t="shared" si="5"/>
        <v>〈い〉</v>
      </c>
      <c r="AM45" s="70" t="s">
        <v>75</v>
      </c>
      <c r="AN45" s="125"/>
      <c r="AO45" s="70" t="str">
        <f t="shared" si="6"/>
        <v/>
      </c>
      <c r="AP45" s="176"/>
      <c r="AQ45" s="102">
        <f>IF('Sheet-F1'!$AJ45&lt;=0,0,'Sheet-F1'!$AJ45)</f>
        <v>0</v>
      </c>
      <c r="AR45" s="102">
        <f t="shared" si="12"/>
        <v>0</v>
      </c>
      <c r="AS45" s="102">
        <f t="shared" si="21"/>
        <v>0</v>
      </c>
    </row>
    <row r="46" spans="1:45" ht="11.25" customHeight="1" x14ac:dyDescent="0.4">
      <c r="A46" s="190"/>
      <c r="B46" s="114">
        <v>42</v>
      </c>
      <c r="C46" s="42" t="str">
        <f>'Sheet-F1'!C46&amp;""</f>
        <v/>
      </c>
      <c r="D46" s="160" t="str">
        <f>'Sheet-F1'!D46&amp;""</f>
        <v/>
      </c>
      <c r="E46" s="160" t="str">
        <f>'Sheet-F1'!E46&amp;""</f>
        <v/>
      </c>
      <c r="F46" s="43"/>
      <c r="G46" s="44" t="str">
        <f>'Sheet-F1'!G46&amp;""</f>
        <v/>
      </c>
      <c r="H46" s="45"/>
      <c r="I46" s="105"/>
      <c r="J46" s="46"/>
      <c r="K46" s="149" t="str">
        <f>IF('Sheet-F1'!K46="","",'Sheet-F1'!K46)</f>
        <v/>
      </c>
      <c r="L46" s="150" t="str">
        <f>IF('Sheet-F1'!L46="","",'Sheet-F1'!L46)</f>
        <v/>
      </c>
      <c r="M46" s="150" t="str">
        <f>IF('Sheet-F1'!M46="","",'Sheet-F1'!M46)</f>
        <v/>
      </c>
      <c r="N46" s="48">
        <f>IF('Sheet-F1'!Q46="","",'Sheet-F1'!Q46)</f>
        <v>0</v>
      </c>
      <c r="O46" s="48" t="str">
        <f t="shared" si="13"/>
        <v>0.0</v>
      </c>
      <c r="P46" s="49" t="str">
        <f t="shared" si="8"/>
        <v>0</v>
      </c>
      <c r="Q46" s="48" t="str">
        <f t="shared" si="9"/>
        <v>0</v>
      </c>
      <c r="R46" s="50"/>
      <c r="S46" s="48"/>
      <c r="T46" s="48"/>
      <c r="U46" s="52">
        <f t="shared" si="10"/>
        <v>0</v>
      </c>
      <c r="V46" s="53"/>
      <c r="W46" s="105"/>
      <c r="X46" s="46"/>
      <c r="Y46" s="149" t="str">
        <f>IF('Sheet-F1'!Y46="","",'Sheet-F1'!Y46)</f>
        <v/>
      </c>
      <c r="Z46" s="150" t="str">
        <f>IF('Sheet-F1'!Z46="","",'Sheet-F1'!Z46)</f>
        <v/>
      </c>
      <c r="AA46" s="156" t="str">
        <f>IF('Sheet-F1'!AA46="","",'Sheet-F1'!AA46)</f>
        <v/>
      </c>
      <c r="AB46" s="48">
        <f>IF('Sheet-F1'!AE46="","",'Sheet-F1'!AE46)</f>
        <v>0</v>
      </c>
      <c r="AC46" s="48" t="str">
        <f t="shared" si="0"/>
        <v>0.0</v>
      </c>
      <c r="AD46" s="49" t="str">
        <f t="shared" si="1"/>
        <v>0</v>
      </c>
      <c r="AE46" s="48" t="str">
        <f t="shared" si="2"/>
        <v>0</v>
      </c>
      <c r="AF46" s="50"/>
      <c r="AG46" s="48"/>
      <c r="AH46" s="51"/>
      <c r="AI46" s="54">
        <f t="shared" si="11"/>
        <v>0</v>
      </c>
      <c r="AJ46" s="55">
        <f t="shared" si="3"/>
        <v>0</v>
      </c>
      <c r="AK46" s="56" t="str">
        <f t="shared" si="4"/>
        <v>〈い〉</v>
      </c>
      <c r="AL46" s="57" t="str">
        <f t="shared" si="5"/>
        <v>〈い〉</v>
      </c>
      <c r="AM46" s="57" t="s">
        <v>75</v>
      </c>
      <c r="AN46" s="124"/>
      <c r="AO46" s="57" t="str">
        <f t="shared" si="6"/>
        <v/>
      </c>
      <c r="AP46" s="176"/>
      <c r="AQ46" s="102">
        <f>IF('Sheet-F1'!$AJ46&lt;=0,0,'Sheet-F1'!$AJ46)</f>
        <v>0</v>
      </c>
      <c r="AR46" s="102">
        <f t="shared" si="12"/>
        <v>0</v>
      </c>
      <c r="AS46" s="102">
        <f>IF(AND($G46&lt;&gt;"",$G46&lt;&gt;"なし",$AQ46&gt;$AR46),$AQ46,$AR46)</f>
        <v>0</v>
      </c>
    </row>
    <row r="47" spans="1:45" ht="11.25" customHeight="1" x14ac:dyDescent="0.4">
      <c r="A47" s="190"/>
      <c r="B47" s="117">
        <v>43</v>
      </c>
      <c r="C47" s="8" t="str">
        <f>'Sheet-F1'!C47&amp;""</f>
        <v/>
      </c>
      <c r="D47" s="161" t="str">
        <f>'Sheet-F1'!D47&amp;""</f>
        <v/>
      </c>
      <c r="E47" s="161" t="str">
        <f>'Sheet-F1'!E47&amp;""</f>
        <v/>
      </c>
      <c r="F47" s="60"/>
      <c r="G47" s="61" t="str">
        <f>'Sheet-F1'!G47&amp;""</f>
        <v/>
      </c>
      <c r="H47" s="62"/>
      <c r="I47" s="106"/>
      <c r="J47" s="63"/>
      <c r="K47" s="151" t="str">
        <f>IF('Sheet-F1'!K47="","",'Sheet-F1'!K47)</f>
        <v/>
      </c>
      <c r="L47" s="152" t="str">
        <f>IF('Sheet-F1'!L47="","",'Sheet-F1'!L47)</f>
        <v/>
      </c>
      <c r="M47" s="152" t="str">
        <f>IF('Sheet-F1'!M47="","",'Sheet-F1'!M47)</f>
        <v/>
      </c>
      <c r="N47" s="41">
        <f>IF('Sheet-F1'!Q47="","",'Sheet-F1'!Q47)</f>
        <v>0</v>
      </c>
      <c r="O47" s="41" t="str">
        <f t="shared" si="13"/>
        <v>0.0</v>
      </c>
      <c r="P47" s="65" t="str">
        <f t="shared" si="8"/>
        <v>0</v>
      </c>
      <c r="Q47" s="41" t="str">
        <f t="shared" si="9"/>
        <v>0</v>
      </c>
      <c r="R47" s="66"/>
      <c r="U47" s="67">
        <f>((($N47+$O47)*$P47)-$Q47)</f>
        <v>0</v>
      </c>
      <c r="V47" s="68"/>
      <c r="W47" s="106"/>
      <c r="X47" s="63"/>
      <c r="Y47" s="151" t="str">
        <f>IF('Sheet-F1'!Y47="","",'Sheet-F1'!Y47)</f>
        <v/>
      </c>
      <c r="Z47" s="152" t="str">
        <f>IF('Sheet-F1'!Z47="","",'Sheet-F1'!Z47)</f>
        <v/>
      </c>
      <c r="AA47" s="157" t="str">
        <f>IF('Sheet-F1'!AA47="","",'Sheet-F1'!AA47)</f>
        <v/>
      </c>
      <c r="AB47" s="41">
        <f>IF('Sheet-F1'!AE47="","",'Sheet-F1'!AE47)</f>
        <v>0</v>
      </c>
      <c r="AC47" s="41" t="str">
        <f t="shared" si="0"/>
        <v>0.0</v>
      </c>
      <c r="AD47" s="65" t="str">
        <f t="shared" si="1"/>
        <v>0</v>
      </c>
      <c r="AE47" s="41" t="str">
        <f t="shared" si="2"/>
        <v>0</v>
      </c>
      <c r="AF47" s="66"/>
      <c r="AH47" s="64"/>
      <c r="AI47" s="69">
        <f>((($AB47+$AC47)*$AD47)-$AE47)</f>
        <v>0</v>
      </c>
      <c r="AJ47" s="69">
        <f t="shared" si="3"/>
        <v>0</v>
      </c>
      <c r="AK47" s="14" t="str">
        <f t="shared" si="4"/>
        <v>〈い〉</v>
      </c>
      <c r="AL47" s="70" t="str">
        <f t="shared" si="5"/>
        <v>〈い〉</v>
      </c>
      <c r="AM47" s="70" t="s">
        <v>75</v>
      </c>
      <c r="AN47" s="125"/>
      <c r="AO47" s="70" t="str">
        <f t="shared" si="6"/>
        <v/>
      </c>
      <c r="AP47" s="176"/>
      <c r="AQ47" s="102">
        <f>IF('Sheet-F1'!$AJ47&lt;=0,0,'Sheet-F1'!$AJ47)</f>
        <v>0</v>
      </c>
      <c r="AR47" s="102">
        <f t="shared" si="12"/>
        <v>0</v>
      </c>
      <c r="AS47" s="102">
        <f t="shared" ref="AS47:AS49" si="22">IF(AND($G47&lt;&gt;"",$G47&lt;&gt;"なし",$AQ47&gt;$AR47),$AQ47,$AR47)</f>
        <v>0</v>
      </c>
    </row>
    <row r="48" spans="1:45" ht="11.25" customHeight="1" x14ac:dyDescent="0.4">
      <c r="A48" s="190"/>
      <c r="B48" s="114">
        <v>44</v>
      </c>
      <c r="C48" s="42" t="str">
        <f>'Sheet-F1'!C48&amp;""</f>
        <v/>
      </c>
      <c r="D48" s="160" t="str">
        <f>'Sheet-F1'!D48&amp;""</f>
        <v/>
      </c>
      <c r="E48" s="160" t="str">
        <f>'Sheet-F1'!E48&amp;""</f>
        <v/>
      </c>
      <c r="F48" s="43"/>
      <c r="G48" s="44" t="str">
        <f>'Sheet-F1'!G48&amp;""</f>
        <v/>
      </c>
      <c r="H48" s="45"/>
      <c r="I48" s="105"/>
      <c r="J48" s="46"/>
      <c r="K48" s="149" t="str">
        <f>IF('Sheet-F1'!K48="","",'Sheet-F1'!K48)</f>
        <v/>
      </c>
      <c r="L48" s="150" t="str">
        <f>IF('Sheet-F1'!L48="","",'Sheet-F1'!L48)</f>
        <v/>
      </c>
      <c r="M48" s="150" t="str">
        <f>IF('Sheet-F1'!M48="","",'Sheet-F1'!M48)</f>
        <v/>
      </c>
      <c r="N48" s="48">
        <f>IF('Sheet-F1'!Q48="","",'Sheet-F1'!Q48)</f>
        <v>0</v>
      </c>
      <c r="O48" s="48" t="str">
        <f t="shared" si="13"/>
        <v>0.0</v>
      </c>
      <c r="P48" s="49" t="str">
        <f t="shared" si="8"/>
        <v>0</v>
      </c>
      <c r="Q48" s="48" t="str">
        <f t="shared" si="9"/>
        <v>0</v>
      </c>
      <c r="R48" s="50"/>
      <c r="S48" s="48"/>
      <c r="T48" s="48"/>
      <c r="U48" s="52">
        <f t="shared" si="10"/>
        <v>0</v>
      </c>
      <c r="V48" s="53"/>
      <c r="W48" s="105"/>
      <c r="X48" s="46"/>
      <c r="Y48" s="149" t="str">
        <f>IF('Sheet-F1'!Y48="","",'Sheet-F1'!Y48)</f>
        <v/>
      </c>
      <c r="Z48" s="150" t="str">
        <f>IF('Sheet-F1'!Z48="","",'Sheet-F1'!Z48)</f>
        <v/>
      </c>
      <c r="AA48" s="156" t="str">
        <f>IF('Sheet-F1'!AA48="","",'Sheet-F1'!AA48)</f>
        <v/>
      </c>
      <c r="AB48" s="48">
        <f>IF('Sheet-F1'!AE48="","",'Sheet-F1'!AE48)</f>
        <v>0</v>
      </c>
      <c r="AC48" s="48" t="str">
        <f t="shared" si="0"/>
        <v>0.0</v>
      </c>
      <c r="AD48" s="49" t="str">
        <f t="shared" si="1"/>
        <v>0</v>
      </c>
      <c r="AE48" s="48" t="str">
        <f>_xlfn.SWITCH($G48,"ー",0.6,"■",0.4,"0")</f>
        <v>0</v>
      </c>
      <c r="AF48" s="50"/>
      <c r="AG48" s="48"/>
      <c r="AH48" s="51"/>
      <c r="AI48" s="54">
        <f t="shared" si="11"/>
        <v>0</v>
      </c>
      <c r="AJ48" s="55">
        <f t="shared" si="3"/>
        <v>0</v>
      </c>
      <c r="AK48" s="56" t="str">
        <f t="shared" si="4"/>
        <v>〈い〉</v>
      </c>
      <c r="AL48" s="57" t="str">
        <f t="shared" si="5"/>
        <v>〈い〉</v>
      </c>
      <c r="AM48" s="57" t="s">
        <v>75</v>
      </c>
      <c r="AN48" s="124"/>
      <c r="AO48" s="57" t="str">
        <f t="shared" si="6"/>
        <v/>
      </c>
      <c r="AP48" s="176"/>
      <c r="AQ48" s="102">
        <f>IF('Sheet-F1'!$AJ48&lt;=0,0,'Sheet-F1'!$AJ48)</f>
        <v>0</v>
      </c>
      <c r="AR48" s="102">
        <f t="shared" si="12"/>
        <v>0</v>
      </c>
      <c r="AS48" s="102">
        <f t="shared" si="22"/>
        <v>0</v>
      </c>
    </row>
    <row r="49" spans="1:45" ht="11.25" customHeight="1" x14ac:dyDescent="0.4">
      <c r="A49" s="190"/>
      <c r="B49" s="117">
        <v>45</v>
      </c>
      <c r="C49" s="8" t="str">
        <f>'Sheet-F1'!C49&amp;""</f>
        <v/>
      </c>
      <c r="D49" s="161" t="str">
        <f>'Sheet-F1'!D49&amp;""</f>
        <v/>
      </c>
      <c r="E49" s="161" t="str">
        <f>'Sheet-F1'!E49&amp;""</f>
        <v/>
      </c>
      <c r="F49" s="60"/>
      <c r="G49" s="61" t="str">
        <f>'Sheet-F1'!G49&amp;""</f>
        <v/>
      </c>
      <c r="H49" s="62"/>
      <c r="I49" s="106"/>
      <c r="J49" s="63"/>
      <c r="K49" s="151" t="str">
        <f>IF('Sheet-F1'!K49="","",'Sheet-F1'!K49)</f>
        <v/>
      </c>
      <c r="L49" s="152" t="str">
        <f>IF('Sheet-F1'!L49="","",'Sheet-F1'!L49)</f>
        <v/>
      </c>
      <c r="M49" s="152" t="str">
        <f>IF('Sheet-F1'!M49="","",'Sheet-F1'!M49)</f>
        <v/>
      </c>
      <c r="N49" s="41">
        <f>IF('Sheet-F1'!Q49="","",'Sheet-F1'!Q49)</f>
        <v>0</v>
      </c>
      <c r="O49" s="41" t="str">
        <f t="shared" si="13"/>
        <v>0.0</v>
      </c>
      <c r="P49" s="65" t="str">
        <f t="shared" si="8"/>
        <v>0</v>
      </c>
      <c r="Q49" s="41" t="str">
        <f t="shared" si="9"/>
        <v>0</v>
      </c>
      <c r="R49" s="66"/>
      <c r="U49" s="67">
        <f t="shared" si="10"/>
        <v>0</v>
      </c>
      <c r="V49" s="68"/>
      <c r="W49" s="106"/>
      <c r="X49" s="63"/>
      <c r="Y49" s="151" t="str">
        <f>IF('Sheet-F1'!Y49="","",'Sheet-F1'!Y49)</f>
        <v/>
      </c>
      <c r="Z49" s="152" t="str">
        <f>IF('Sheet-F1'!Z49="","",'Sheet-F1'!Z49)</f>
        <v/>
      </c>
      <c r="AA49" s="157" t="str">
        <f>IF('Sheet-F1'!AA49="","",'Sheet-F1'!AA49)</f>
        <v/>
      </c>
      <c r="AB49" s="41">
        <f>IF('Sheet-F1'!AE49="","",'Sheet-F1'!AE49)</f>
        <v>0</v>
      </c>
      <c r="AC49" s="41" t="str">
        <f t="shared" si="0"/>
        <v>0.0</v>
      </c>
      <c r="AD49" s="65" t="str">
        <f t="shared" si="1"/>
        <v>0</v>
      </c>
      <c r="AE49" s="41" t="str">
        <f t="shared" si="2"/>
        <v>0</v>
      </c>
      <c r="AF49" s="66"/>
      <c r="AH49" s="64"/>
      <c r="AI49" s="69">
        <f t="shared" si="11"/>
        <v>0</v>
      </c>
      <c r="AJ49" s="69">
        <f t="shared" si="3"/>
        <v>0</v>
      </c>
      <c r="AK49" s="14" t="str">
        <f t="shared" si="4"/>
        <v>〈い〉</v>
      </c>
      <c r="AL49" s="70" t="str">
        <f t="shared" si="5"/>
        <v>〈い〉</v>
      </c>
      <c r="AM49" s="70" t="s">
        <v>75</v>
      </c>
      <c r="AN49" s="125"/>
      <c r="AO49" s="70" t="str">
        <f t="shared" si="6"/>
        <v/>
      </c>
      <c r="AP49" s="176"/>
      <c r="AQ49" s="102">
        <f>IF('Sheet-F1'!$AJ49&lt;=0,0,'Sheet-F1'!$AJ49)</f>
        <v>0</v>
      </c>
      <c r="AR49" s="102">
        <f t="shared" si="12"/>
        <v>0</v>
      </c>
      <c r="AS49" s="102">
        <f t="shared" si="22"/>
        <v>0</v>
      </c>
    </row>
    <row r="50" spans="1:45" ht="11.25" customHeight="1" x14ac:dyDescent="0.4">
      <c r="A50" s="190"/>
      <c r="B50" s="114">
        <v>46</v>
      </c>
      <c r="C50" s="42" t="str">
        <f>'Sheet-F1'!C50&amp;""</f>
        <v/>
      </c>
      <c r="D50" s="160" t="str">
        <f>'Sheet-F1'!D50&amp;""</f>
        <v/>
      </c>
      <c r="E50" s="160" t="str">
        <f>'Sheet-F1'!E50&amp;""</f>
        <v/>
      </c>
      <c r="F50" s="43"/>
      <c r="G50" s="44" t="str">
        <f>'Sheet-F1'!G50&amp;""</f>
        <v/>
      </c>
      <c r="H50" s="45"/>
      <c r="I50" s="105"/>
      <c r="J50" s="46"/>
      <c r="K50" s="149" t="str">
        <f>IF('Sheet-F1'!K50="","",'Sheet-F1'!K50)</f>
        <v/>
      </c>
      <c r="L50" s="150" t="str">
        <f>IF('Sheet-F1'!L50="","",'Sheet-F1'!L50)</f>
        <v/>
      </c>
      <c r="M50" s="150" t="str">
        <f>IF('Sheet-F1'!M50="","",'Sheet-F1'!M50)</f>
        <v/>
      </c>
      <c r="N50" s="48">
        <f>IF('Sheet-F1'!Q50="","",'Sheet-F1'!Q50)</f>
        <v>0</v>
      </c>
      <c r="O50" s="48" t="str">
        <f t="shared" si="13"/>
        <v>0.0</v>
      </c>
      <c r="P50" s="49" t="str">
        <f t="shared" si="8"/>
        <v>0</v>
      </c>
      <c r="Q50" s="48" t="str">
        <f t="shared" si="9"/>
        <v>0</v>
      </c>
      <c r="R50" s="50"/>
      <c r="S50" s="48"/>
      <c r="T50" s="48"/>
      <c r="U50" s="52">
        <f>((($N50+$O50)*$P50)-$Q50)</f>
        <v>0</v>
      </c>
      <c r="V50" s="53"/>
      <c r="W50" s="105"/>
      <c r="X50" s="46"/>
      <c r="Y50" s="149" t="str">
        <f>IF('Sheet-F1'!Y50="","",'Sheet-F1'!Y50)</f>
        <v/>
      </c>
      <c r="Z50" s="150" t="str">
        <f>IF('Sheet-F1'!Z50="","",'Sheet-F1'!Z50)</f>
        <v/>
      </c>
      <c r="AA50" s="156" t="str">
        <f>IF('Sheet-F1'!AA50="","",'Sheet-F1'!AA50)</f>
        <v/>
      </c>
      <c r="AB50" s="48">
        <f>IF('Sheet-F1'!AE50="","",'Sheet-F1'!AE50)</f>
        <v>0</v>
      </c>
      <c r="AC50" s="48" t="str">
        <f t="shared" si="0"/>
        <v>0.0</v>
      </c>
      <c r="AD50" s="49" t="str">
        <f t="shared" si="1"/>
        <v>0</v>
      </c>
      <c r="AE50" s="48" t="str">
        <f t="shared" si="2"/>
        <v>0</v>
      </c>
      <c r="AF50" s="50"/>
      <c r="AG50" s="48"/>
      <c r="AH50" s="51"/>
      <c r="AI50" s="54">
        <f t="shared" si="11"/>
        <v>0</v>
      </c>
      <c r="AJ50" s="55">
        <f t="shared" si="3"/>
        <v>0</v>
      </c>
      <c r="AK50" s="56" t="str">
        <f t="shared" si="4"/>
        <v>〈い〉</v>
      </c>
      <c r="AL50" s="57" t="str">
        <f t="shared" si="5"/>
        <v>〈い〉</v>
      </c>
      <c r="AM50" s="57" t="s">
        <v>75</v>
      </c>
      <c r="AN50" s="124"/>
      <c r="AO50" s="57" t="str">
        <f t="shared" si="6"/>
        <v/>
      </c>
      <c r="AP50" s="176"/>
      <c r="AQ50" s="102">
        <f>IF('Sheet-F1'!$AJ50&lt;=0,0,'Sheet-F1'!$AJ50)</f>
        <v>0</v>
      </c>
      <c r="AR50" s="102">
        <f t="shared" si="12"/>
        <v>0</v>
      </c>
      <c r="AS50" s="102">
        <f>IF(AND($G50&lt;&gt;"",$G50&lt;&gt;"なし",$AQ50&gt;$AR50),$AQ50,$AR50)</f>
        <v>0</v>
      </c>
    </row>
    <row r="51" spans="1:45" ht="11.25" customHeight="1" x14ac:dyDescent="0.4">
      <c r="A51" s="190"/>
      <c r="B51" s="117">
        <v>47</v>
      </c>
      <c r="C51" s="8" t="str">
        <f>'Sheet-F1'!C51&amp;""</f>
        <v/>
      </c>
      <c r="D51" s="161" t="str">
        <f>'Sheet-F1'!D51&amp;""</f>
        <v/>
      </c>
      <c r="E51" s="161" t="str">
        <f>'Sheet-F1'!E51&amp;""</f>
        <v/>
      </c>
      <c r="F51" s="60"/>
      <c r="G51" s="61" t="str">
        <f>'Sheet-F1'!G51&amp;""</f>
        <v/>
      </c>
      <c r="H51" s="62"/>
      <c r="I51" s="106"/>
      <c r="J51" s="63"/>
      <c r="K51" s="151" t="str">
        <f>IF('Sheet-F1'!K51="","",'Sheet-F1'!K51)</f>
        <v/>
      </c>
      <c r="L51" s="152" t="str">
        <f>IF('Sheet-F1'!L51="","",'Sheet-F1'!L51)</f>
        <v/>
      </c>
      <c r="M51" s="152" t="str">
        <f>IF('Sheet-F1'!M51="","",'Sheet-F1'!M51)</f>
        <v/>
      </c>
      <c r="N51" s="41">
        <f>IF('Sheet-F1'!Q51="","",'Sheet-F1'!Q51)</f>
        <v>0</v>
      </c>
      <c r="O51" s="41" t="str">
        <f t="shared" si="13"/>
        <v>0.0</v>
      </c>
      <c r="P51" s="65" t="str">
        <f t="shared" si="8"/>
        <v>0</v>
      </c>
      <c r="Q51" s="41" t="str">
        <f t="shared" si="9"/>
        <v>0</v>
      </c>
      <c r="R51" s="66"/>
      <c r="U51" s="67">
        <f t="shared" si="10"/>
        <v>0</v>
      </c>
      <c r="V51" s="68"/>
      <c r="W51" s="106"/>
      <c r="X51" s="63"/>
      <c r="Y51" s="151" t="str">
        <f>IF('Sheet-F1'!Y51="","",'Sheet-F1'!Y51)</f>
        <v/>
      </c>
      <c r="Z51" s="152" t="str">
        <f>IF('Sheet-F1'!Z51="","",'Sheet-F1'!Z51)</f>
        <v/>
      </c>
      <c r="AA51" s="157" t="str">
        <f>IF('Sheet-F1'!AA51="","",'Sheet-F1'!AA51)</f>
        <v/>
      </c>
      <c r="AB51" s="41">
        <f>IF('Sheet-F1'!AE51="","",'Sheet-F1'!AE51)</f>
        <v>0</v>
      </c>
      <c r="AC51" s="41" t="str">
        <f t="shared" si="0"/>
        <v>0.0</v>
      </c>
      <c r="AD51" s="65" t="str">
        <f t="shared" si="1"/>
        <v>0</v>
      </c>
      <c r="AE51" s="41" t="str">
        <f t="shared" si="2"/>
        <v>0</v>
      </c>
      <c r="AF51" s="66"/>
      <c r="AH51" s="64"/>
      <c r="AI51" s="69">
        <f t="shared" si="11"/>
        <v>0</v>
      </c>
      <c r="AJ51" s="69">
        <f t="shared" si="3"/>
        <v>0</v>
      </c>
      <c r="AK51" s="14" t="str">
        <f t="shared" si="4"/>
        <v>〈い〉</v>
      </c>
      <c r="AL51" s="70" t="str">
        <f t="shared" si="5"/>
        <v>〈い〉</v>
      </c>
      <c r="AM51" s="70" t="s">
        <v>75</v>
      </c>
      <c r="AN51" s="125"/>
      <c r="AO51" s="70" t="str">
        <f t="shared" si="6"/>
        <v/>
      </c>
      <c r="AP51" s="176"/>
      <c r="AQ51" s="102">
        <f>IF('Sheet-F1'!$AJ51&lt;=0,0,'Sheet-F1'!$AJ51)</f>
        <v>0</v>
      </c>
      <c r="AR51" s="102">
        <f t="shared" si="12"/>
        <v>0</v>
      </c>
      <c r="AS51" s="102">
        <f>IF(AND($G51&lt;&gt;"",$G51&lt;&gt;"なし",$AQ51&gt;$AR51),$AQ51,$AR51)</f>
        <v>0</v>
      </c>
    </row>
    <row r="52" spans="1:45" ht="11.25" customHeight="1" x14ac:dyDescent="0.4">
      <c r="A52" s="190"/>
      <c r="B52" s="114">
        <v>48</v>
      </c>
      <c r="C52" s="42" t="str">
        <f>'Sheet-F1'!C52&amp;""</f>
        <v/>
      </c>
      <c r="D52" s="160" t="str">
        <f>'Sheet-F1'!D52&amp;""</f>
        <v/>
      </c>
      <c r="E52" s="160" t="str">
        <f>'Sheet-F1'!E52&amp;""</f>
        <v/>
      </c>
      <c r="F52" s="43"/>
      <c r="G52" s="44" t="str">
        <f>'Sheet-F1'!G52&amp;""</f>
        <v/>
      </c>
      <c r="H52" s="45"/>
      <c r="I52" s="105"/>
      <c r="J52" s="46"/>
      <c r="K52" s="149" t="str">
        <f>IF('Sheet-F1'!K52="","",'Sheet-F1'!K52)</f>
        <v/>
      </c>
      <c r="L52" s="150" t="str">
        <f>IF('Sheet-F1'!L52="","",'Sheet-F1'!L52)</f>
        <v/>
      </c>
      <c r="M52" s="150" t="str">
        <f>IF('Sheet-F1'!M52="","",'Sheet-F1'!M52)</f>
        <v/>
      </c>
      <c r="N52" s="48">
        <f>IF('Sheet-F1'!Q52="","",'Sheet-F1'!Q52)</f>
        <v>0</v>
      </c>
      <c r="O52" s="48" t="str">
        <f t="shared" si="13"/>
        <v>0.0</v>
      </c>
      <c r="P52" s="49" t="str">
        <f t="shared" si="8"/>
        <v>0</v>
      </c>
      <c r="Q52" s="48" t="str">
        <f t="shared" si="9"/>
        <v>0</v>
      </c>
      <c r="R52" s="50"/>
      <c r="S52" s="48"/>
      <c r="T52" s="48"/>
      <c r="U52" s="52">
        <f t="shared" si="10"/>
        <v>0</v>
      </c>
      <c r="V52" s="53"/>
      <c r="W52" s="105"/>
      <c r="X52" s="46"/>
      <c r="Y52" s="149" t="str">
        <f>IF('Sheet-F1'!Y52="","",'Sheet-F1'!Y52)</f>
        <v/>
      </c>
      <c r="Z52" s="150" t="str">
        <f>IF('Sheet-F1'!Z52="","",'Sheet-F1'!Z52)</f>
        <v/>
      </c>
      <c r="AA52" s="156" t="str">
        <f>IF('Sheet-F1'!AA52="","",'Sheet-F1'!AA52)</f>
        <v/>
      </c>
      <c r="AB52" s="48">
        <f>IF('Sheet-F1'!AE52="","",'Sheet-F1'!AE52)</f>
        <v>0</v>
      </c>
      <c r="AC52" s="48" t="str">
        <f t="shared" si="0"/>
        <v>0.0</v>
      </c>
      <c r="AD52" s="49" t="str">
        <f t="shared" si="1"/>
        <v>0</v>
      </c>
      <c r="AE52" s="48" t="str">
        <f t="shared" si="2"/>
        <v>0</v>
      </c>
      <c r="AF52" s="50"/>
      <c r="AG52" s="48"/>
      <c r="AH52" s="51"/>
      <c r="AI52" s="54">
        <f t="shared" si="11"/>
        <v>0</v>
      </c>
      <c r="AJ52" s="55">
        <f t="shared" si="3"/>
        <v>0</v>
      </c>
      <c r="AK52" s="56" t="str">
        <f t="shared" si="4"/>
        <v>〈い〉</v>
      </c>
      <c r="AL52" s="57" t="str">
        <f t="shared" si="5"/>
        <v>〈い〉</v>
      </c>
      <c r="AM52" s="57" t="s">
        <v>75</v>
      </c>
      <c r="AN52" s="124"/>
      <c r="AO52" s="57" t="str">
        <f t="shared" si="6"/>
        <v/>
      </c>
      <c r="AP52" s="176"/>
      <c r="AQ52" s="102">
        <f>IF('Sheet-F1'!$AJ52&lt;=0,0,'Sheet-F1'!$AJ52)</f>
        <v>0</v>
      </c>
      <c r="AR52" s="102">
        <f t="shared" si="12"/>
        <v>0</v>
      </c>
      <c r="AS52" s="102">
        <f t="shared" ref="AS52:AS64" si="23">IF(AND($G52&lt;&gt;"",$G52&lt;&gt;"なし",$AQ52&gt;$AR52),$AQ52,$AR52)</f>
        <v>0</v>
      </c>
    </row>
    <row r="53" spans="1:45" ht="11.25" customHeight="1" x14ac:dyDescent="0.4">
      <c r="A53" s="190"/>
      <c r="B53" s="117">
        <v>49</v>
      </c>
      <c r="C53" s="8" t="str">
        <f>'Sheet-F1'!C53&amp;""</f>
        <v/>
      </c>
      <c r="D53" s="161" t="str">
        <f>'Sheet-F1'!D53&amp;""</f>
        <v/>
      </c>
      <c r="E53" s="161" t="str">
        <f>'Sheet-F1'!E53&amp;""</f>
        <v/>
      </c>
      <c r="F53" s="60"/>
      <c r="G53" s="61" t="str">
        <f>'Sheet-F1'!G53&amp;""</f>
        <v/>
      </c>
      <c r="H53" s="62"/>
      <c r="I53" s="106"/>
      <c r="J53" s="63"/>
      <c r="K53" s="151" t="str">
        <f>IF('Sheet-F1'!K53="","",'Sheet-F1'!K53)</f>
        <v/>
      </c>
      <c r="L53" s="152" t="str">
        <f>IF('Sheet-F1'!L53="","",'Sheet-F1'!L53)</f>
        <v/>
      </c>
      <c r="M53" s="152" t="str">
        <f>IF('Sheet-F1'!M53="","",'Sheet-F1'!M53)</f>
        <v/>
      </c>
      <c r="N53" s="41">
        <f>IF('Sheet-F1'!Q53="","",'Sheet-F1'!Q53)</f>
        <v>0</v>
      </c>
      <c r="O53" s="41" t="str">
        <f t="shared" si="13"/>
        <v>0.0</v>
      </c>
      <c r="P53" s="65" t="str">
        <f t="shared" si="8"/>
        <v>0</v>
      </c>
      <c r="Q53" s="41" t="str">
        <f t="shared" si="9"/>
        <v>0</v>
      </c>
      <c r="R53" s="66"/>
      <c r="U53" s="67">
        <f t="shared" si="10"/>
        <v>0</v>
      </c>
      <c r="V53" s="68"/>
      <c r="W53" s="106"/>
      <c r="X53" s="63"/>
      <c r="Y53" s="151" t="str">
        <f>IF('Sheet-F1'!Y53="","",'Sheet-F1'!Y53)</f>
        <v/>
      </c>
      <c r="Z53" s="152" t="str">
        <f>IF('Sheet-F1'!Z53="","",'Sheet-F1'!Z53)</f>
        <v/>
      </c>
      <c r="AA53" s="157" t="str">
        <f>IF('Sheet-F1'!AA53="","",'Sheet-F1'!AA53)</f>
        <v/>
      </c>
      <c r="AB53" s="41">
        <f>IF('Sheet-F1'!AE53="","",'Sheet-F1'!AE53)</f>
        <v>0</v>
      </c>
      <c r="AC53" s="41" t="str">
        <f t="shared" si="0"/>
        <v>0.0</v>
      </c>
      <c r="AD53" s="65" t="str">
        <f t="shared" si="1"/>
        <v>0</v>
      </c>
      <c r="AE53" s="41" t="str">
        <f t="shared" si="2"/>
        <v>0</v>
      </c>
      <c r="AF53" s="66"/>
      <c r="AH53" s="64"/>
      <c r="AI53" s="69">
        <f t="shared" si="11"/>
        <v>0</v>
      </c>
      <c r="AJ53" s="69">
        <f t="shared" si="3"/>
        <v>0</v>
      </c>
      <c r="AK53" s="14" t="str">
        <f t="shared" si="4"/>
        <v>〈い〉</v>
      </c>
      <c r="AL53" s="70" t="str">
        <f t="shared" si="5"/>
        <v>〈い〉</v>
      </c>
      <c r="AM53" s="70" t="s">
        <v>75</v>
      </c>
      <c r="AN53" s="125"/>
      <c r="AO53" s="70" t="str">
        <f t="shared" si="6"/>
        <v/>
      </c>
      <c r="AP53" s="176"/>
      <c r="AQ53" s="102">
        <f>IF('Sheet-F1'!$AJ53&lt;=0,0,'Sheet-F1'!$AJ53)</f>
        <v>0</v>
      </c>
      <c r="AR53" s="102">
        <f t="shared" si="12"/>
        <v>0</v>
      </c>
      <c r="AS53" s="102">
        <f t="shared" si="23"/>
        <v>0</v>
      </c>
    </row>
    <row r="54" spans="1:45" ht="11.25" customHeight="1" x14ac:dyDescent="0.4">
      <c r="A54" s="190"/>
      <c r="B54" s="114">
        <v>50</v>
      </c>
      <c r="C54" s="42" t="str">
        <f>'Sheet-F1'!C54&amp;""</f>
        <v/>
      </c>
      <c r="D54" s="160" t="str">
        <f>'Sheet-F1'!D54&amp;""</f>
        <v/>
      </c>
      <c r="E54" s="160" t="str">
        <f>'Sheet-F1'!E54&amp;""</f>
        <v/>
      </c>
      <c r="F54" s="43"/>
      <c r="G54" s="44" t="str">
        <f>'Sheet-F1'!G54&amp;""</f>
        <v/>
      </c>
      <c r="H54" s="45"/>
      <c r="I54" s="105"/>
      <c r="J54" s="46"/>
      <c r="K54" s="149" t="str">
        <f>IF('Sheet-F1'!K54="","",'Sheet-F1'!K54)</f>
        <v/>
      </c>
      <c r="L54" s="150" t="str">
        <f>IF('Sheet-F1'!L54="","",'Sheet-F1'!L54)</f>
        <v/>
      </c>
      <c r="M54" s="150" t="str">
        <f>IF('Sheet-F1'!M54="","",'Sheet-F1'!M54)</f>
        <v/>
      </c>
      <c r="N54" s="48">
        <f>IF('Sheet-F1'!Q54="","",'Sheet-F1'!Q54)</f>
        <v>0</v>
      </c>
      <c r="O54" s="48" t="str">
        <f t="shared" si="13"/>
        <v>0.0</v>
      </c>
      <c r="P54" s="49" t="str">
        <f t="shared" si="8"/>
        <v>0</v>
      </c>
      <c r="Q54" s="48" t="str">
        <f t="shared" si="9"/>
        <v>0</v>
      </c>
      <c r="R54" s="50"/>
      <c r="S54" s="48"/>
      <c r="T54" s="48"/>
      <c r="U54" s="52">
        <f t="shared" si="10"/>
        <v>0</v>
      </c>
      <c r="V54" s="53"/>
      <c r="W54" s="105"/>
      <c r="X54" s="46"/>
      <c r="Y54" s="149" t="str">
        <f>IF('Sheet-F1'!Y54="","",'Sheet-F1'!Y54)</f>
        <v/>
      </c>
      <c r="Z54" s="150" t="str">
        <f>IF('Sheet-F1'!Z54="","",'Sheet-F1'!Z54)</f>
        <v/>
      </c>
      <c r="AA54" s="156" t="str">
        <f>IF('Sheet-F1'!AA54="","",'Sheet-F1'!AA54)</f>
        <v/>
      </c>
      <c r="AB54" s="48">
        <f>IF('Sheet-F1'!AE54="","",'Sheet-F1'!AE54)</f>
        <v>0</v>
      </c>
      <c r="AC54" s="48" t="str">
        <f t="shared" si="0"/>
        <v>0.0</v>
      </c>
      <c r="AD54" s="49" t="str">
        <f t="shared" si="1"/>
        <v>0</v>
      </c>
      <c r="AE54" s="48" t="str">
        <f t="shared" si="2"/>
        <v>0</v>
      </c>
      <c r="AF54" s="50"/>
      <c r="AG54" s="48"/>
      <c r="AH54" s="51"/>
      <c r="AI54" s="54">
        <f t="shared" si="11"/>
        <v>0</v>
      </c>
      <c r="AJ54" s="55">
        <f t="shared" si="3"/>
        <v>0</v>
      </c>
      <c r="AK54" s="56" t="str">
        <f t="shared" si="4"/>
        <v>〈い〉</v>
      </c>
      <c r="AL54" s="57" t="str">
        <f t="shared" si="5"/>
        <v>〈い〉</v>
      </c>
      <c r="AM54" s="57" t="s">
        <v>75</v>
      </c>
      <c r="AN54" s="124"/>
      <c r="AO54" s="57" t="str">
        <f t="shared" si="6"/>
        <v/>
      </c>
      <c r="AP54" s="176"/>
      <c r="AQ54" s="102">
        <f>IF('Sheet-F1'!$AJ54&lt;=0,0,'Sheet-F1'!$AJ54)</f>
        <v>0</v>
      </c>
      <c r="AR54" s="102">
        <f t="shared" si="12"/>
        <v>0</v>
      </c>
      <c r="AS54" s="102">
        <f t="shared" si="23"/>
        <v>0</v>
      </c>
    </row>
    <row r="55" spans="1:45" ht="11.25" customHeight="1" x14ac:dyDescent="0.4">
      <c r="A55" s="190"/>
      <c r="B55" s="117">
        <v>51</v>
      </c>
      <c r="C55" s="8" t="str">
        <f>'Sheet-F1'!C55&amp;""</f>
        <v/>
      </c>
      <c r="D55" s="161" t="str">
        <f>'Sheet-F1'!D55&amp;""</f>
        <v/>
      </c>
      <c r="E55" s="161" t="str">
        <f>'Sheet-F1'!E55&amp;""</f>
        <v/>
      </c>
      <c r="F55" s="60"/>
      <c r="G55" s="61" t="str">
        <f>'Sheet-F1'!G55&amp;""</f>
        <v/>
      </c>
      <c r="H55" s="62"/>
      <c r="I55" s="106"/>
      <c r="J55" s="63"/>
      <c r="K55" s="151" t="str">
        <f>IF('Sheet-F1'!K55="","",'Sheet-F1'!K55)</f>
        <v/>
      </c>
      <c r="L55" s="152" t="str">
        <f>IF('Sheet-F1'!L55="","",'Sheet-F1'!L55)</f>
        <v/>
      </c>
      <c r="M55" s="152" t="str">
        <f>IF('Sheet-F1'!M55="","",'Sheet-F1'!M55)</f>
        <v/>
      </c>
      <c r="N55" s="41">
        <f>IF('Sheet-F1'!Q55="","",'Sheet-F1'!Q55)</f>
        <v>0</v>
      </c>
      <c r="O55" s="41" t="str">
        <f t="shared" si="13"/>
        <v>0.0</v>
      </c>
      <c r="P55" s="65" t="str">
        <f t="shared" si="8"/>
        <v>0</v>
      </c>
      <c r="Q55" s="41" t="str">
        <f t="shared" si="9"/>
        <v>0</v>
      </c>
      <c r="R55" s="66"/>
      <c r="U55" s="67">
        <f t="shared" si="10"/>
        <v>0</v>
      </c>
      <c r="V55" s="68"/>
      <c r="W55" s="106"/>
      <c r="X55" s="63"/>
      <c r="Y55" s="151" t="str">
        <f>IF('Sheet-F1'!Y55="","",'Sheet-F1'!Y55)</f>
        <v/>
      </c>
      <c r="Z55" s="152" t="str">
        <f>IF('Sheet-F1'!Z55="","",'Sheet-F1'!Z55)</f>
        <v/>
      </c>
      <c r="AA55" s="157" t="str">
        <f>IF('Sheet-F1'!AA55="","",'Sheet-F1'!AA55)</f>
        <v/>
      </c>
      <c r="AB55" s="41">
        <f>IF('Sheet-F1'!AE55="","",'Sheet-F1'!AE55)</f>
        <v>0</v>
      </c>
      <c r="AC55" s="41" t="str">
        <f t="shared" si="0"/>
        <v>0.0</v>
      </c>
      <c r="AD55" s="65" t="str">
        <f t="shared" si="1"/>
        <v>0</v>
      </c>
      <c r="AE55" s="41" t="str">
        <f t="shared" si="2"/>
        <v>0</v>
      </c>
      <c r="AF55" s="66"/>
      <c r="AH55" s="64"/>
      <c r="AI55" s="69">
        <f t="shared" si="11"/>
        <v>0</v>
      </c>
      <c r="AJ55" s="69">
        <f>IF($U55&gt;$AI55,$U55,$AI55)</f>
        <v>0</v>
      </c>
      <c r="AK55" s="14" t="str">
        <f t="shared" si="4"/>
        <v>〈い〉</v>
      </c>
      <c r="AL55" s="70" t="str">
        <f t="shared" si="5"/>
        <v>〈い〉</v>
      </c>
      <c r="AM55" s="70" t="s">
        <v>75</v>
      </c>
      <c r="AN55" s="125"/>
      <c r="AO55" s="70" t="str">
        <f t="shared" si="6"/>
        <v/>
      </c>
      <c r="AP55" s="176"/>
      <c r="AQ55" s="102">
        <f>IF('Sheet-F1'!$AJ55&lt;=0,0,'Sheet-F1'!$AJ55)</f>
        <v>0</v>
      </c>
      <c r="AR55" s="102">
        <f t="shared" si="12"/>
        <v>0</v>
      </c>
      <c r="AS55" s="102">
        <f>IF(AND($G55&lt;&gt;"",$G55&lt;&gt;"なし",$AQ55&gt;$AR55),$AQ55,$AR55)</f>
        <v>0</v>
      </c>
    </row>
    <row r="56" spans="1:45" ht="11.25" customHeight="1" x14ac:dyDescent="0.4">
      <c r="A56" s="190"/>
      <c r="B56" s="114">
        <v>52</v>
      </c>
      <c r="C56" s="42" t="str">
        <f>'Sheet-F1'!C56&amp;""</f>
        <v/>
      </c>
      <c r="D56" s="160" t="str">
        <f>'Sheet-F1'!D56&amp;""</f>
        <v/>
      </c>
      <c r="E56" s="160" t="str">
        <f>'Sheet-F1'!E56&amp;""</f>
        <v/>
      </c>
      <c r="F56" s="43"/>
      <c r="G56" s="44" t="str">
        <f>'Sheet-F1'!G56&amp;""</f>
        <v/>
      </c>
      <c r="H56" s="45"/>
      <c r="I56" s="105"/>
      <c r="J56" s="46"/>
      <c r="K56" s="149" t="str">
        <f>IF('Sheet-F1'!K56="","",'Sheet-F1'!K56)</f>
        <v/>
      </c>
      <c r="L56" s="150" t="str">
        <f>IF('Sheet-F1'!L56="","",'Sheet-F1'!L56)</f>
        <v/>
      </c>
      <c r="M56" s="150" t="str">
        <f>IF('Sheet-F1'!M56="","",'Sheet-F1'!M56)</f>
        <v/>
      </c>
      <c r="N56" s="48">
        <f>IF('Sheet-F1'!Q56="","",'Sheet-F1'!Q56)</f>
        <v>0</v>
      </c>
      <c r="O56" s="48" t="str">
        <f t="shared" si="13"/>
        <v>0.0</v>
      </c>
      <c r="P56" s="49" t="str">
        <f t="shared" si="8"/>
        <v>0</v>
      </c>
      <c r="Q56" s="48" t="str">
        <f t="shared" si="9"/>
        <v>0</v>
      </c>
      <c r="R56" s="50"/>
      <c r="S56" s="48"/>
      <c r="T56" s="48"/>
      <c r="U56" s="52">
        <f t="shared" si="10"/>
        <v>0</v>
      </c>
      <c r="V56" s="53"/>
      <c r="W56" s="105"/>
      <c r="X56" s="46"/>
      <c r="Y56" s="149" t="str">
        <f>IF('Sheet-F1'!Y56="","",'Sheet-F1'!Y56)</f>
        <v/>
      </c>
      <c r="Z56" s="150" t="str">
        <f>IF('Sheet-F1'!Z56="","",'Sheet-F1'!Z56)</f>
        <v/>
      </c>
      <c r="AA56" s="156" t="str">
        <f>IF('Sheet-F1'!AA56="","",'Sheet-F1'!AA56)</f>
        <v/>
      </c>
      <c r="AB56" s="48">
        <f>IF('Sheet-F1'!AE56="","",'Sheet-F1'!AE56)</f>
        <v>0</v>
      </c>
      <c r="AC56" s="48" t="str">
        <f t="shared" si="0"/>
        <v>0.0</v>
      </c>
      <c r="AD56" s="49" t="str">
        <f t="shared" si="1"/>
        <v>0</v>
      </c>
      <c r="AE56" s="48" t="str">
        <f t="shared" si="2"/>
        <v>0</v>
      </c>
      <c r="AF56" s="50"/>
      <c r="AG56" s="48"/>
      <c r="AH56" s="51"/>
      <c r="AI56" s="54">
        <f t="shared" si="11"/>
        <v>0</v>
      </c>
      <c r="AJ56" s="55">
        <f t="shared" si="3"/>
        <v>0</v>
      </c>
      <c r="AK56" s="56" t="str">
        <f t="shared" si="4"/>
        <v>〈い〉</v>
      </c>
      <c r="AL56" s="57" t="str">
        <f t="shared" si="5"/>
        <v>〈い〉</v>
      </c>
      <c r="AM56" s="57" t="s">
        <v>75</v>
      </c>
      <c r="AN56" s="124"/>
      <c r="AO56" s="57" t="str">
        <f t="shared" si="6"/>
        <v/>
      </c>
      <c r="AP56" s="176"/>
      <c r="AQ56" s="102">
        <f>IF('Sheet-F1'!$AJ56&lt;=0,0,'Sheet-F1'!$AJ56)</f>
        <v>0</v>
      </c>
      <c r="AR56" s="102">
        <f t="shared" si="12"/>
        <v>0</v>
      </c>
      <c r="AS56" s="102">
        <f t="shared" si="23"/>
        <v>0</v>
      </c>
    </row>
    <row r="57" spans="1:45" ht="11.25" customHeight="1" x14ac:dyDescent="0.4">
      <c r="A57" s="190"/>
      <c r="B57" s="117">
        <v>53</v>
      </c>
      <c r="C57" s="8" t="str">
        <f>'Sheet-F1'!C57&amp;""</f>
        <v/>
      </c>
      <c r="D57" s="161" t="str">
        <f>'Sheet-F1'!D57&amp;""</f>
        <v/>
      </c>
      <c r="E57" s="161" t="str">
        <f>'Sheet-F1'!E57&amp;""</f>
        <v/>
      </c>
      <c r="F57" s="60"/>
      <c r="G57" s="61" t="str">
        <f>'Sheet-F1'!G57&amp;""</f>
        <v/>
      </c>
      <c r="H57" s="62"/>
      <c r="I57" s="106"/>
      <c r="J57" s="63"/>
      <c r="K57" s="151" t="str">
        <f>IF('Sheet-F1'!K57="","",'Sheet-F1'!K57)</f>
        <v/>
      </c>
      <c r="L57" s="152" t="str">
        <f>IF('Sheet-F1'!L57="","",'Sheet-F1'!L57)</f>
        <v/>
      </c>
      <c r="M57" s="152" t="str">
        <f>IF('Sheet-F1'!M57="","",'Sheet-F1'!M57)</f>
        <v/>
      </c>
      <c r="N57" s="41">
        <f>IF('Sheet-F1'!Q57="","",'Sheet-F1'!Q57)</f>
        <v>0</v>
      </c>
      <c r="O57" s="41" t="str">
        <f t="shared" si="13"/>
        <v>0.0</v>
      </c>
      <c r="P57" s="65" t="str">
        <f t="shared" si="8"/>
        <v>0</v>
      </c>
      <c r="Q57" s="41" t="str">
        <f t="shared" si="9"/>
        <v>0</v>
      </c>
      <c r="R57" s="66"/>
      <c r="U57" s="67">
        <f t="shared" si="10"/>
        <v>0</v>
      </c>
      <c r="V57" s="68"/>
      <c r="W57" s="106"/>
      <c r="X57" s="63"/>
      <c r="Y57" s="151" t="str">
        <f>IF('Sheet-F1'!Y57="","",'Sheet-F1'!Y57)</f>
        <v/>
      </c>
      <c r="Z57" s="152" t="str">
        <f>IF('Sheet-F1'!Z57="","",'Sheet-F1'!Z57)</f>
        <v/>
      </c>
      <c r="AA57" s="157" t="str">
        <f>IF('Sheet-F1'!AA57="","",'Sheet-F1'!AA57)</f>
        <v/>
      </c>
      <c r="AB57" s="41">
        <f>IF('Sheet-F1'!AE57="","",'Sheet-F1'!AE57)</f>
        <v>0</v>
      </c>
      <c r="AC57" s="41" t="str">
        <f t="shared" si="0"/>
        <v>0.0</v>
      </c>
      <c r="AD57" s="65" t="str">
        <f t="shared" si="1"/>
        <v>0</v>
      </c>
      <c r="AE57" s="41" t="str">
        <f t="shared" si="2"/>
        <v>0</v>
      </c>
      <c r="AF57" s="66"/>
      <c r="AH57" s="64"/>
      <c r="AI57" s="69">
        <f t="shared" si="11"/>
        <v>0</v>
      </c>
      <c r="AJ57" s="69">
        <f t="shared" si="3"/>
        <v>0</v>
      </c>
      <c r="AK57" s="14" t="str">
        <f t="shared" si="4"/>
        <v>〈い〉</v>
      </c>
      <c r="AL57" s="70" t="str">
        <f t="shared" si="5"/>
        <v>〈い〉</v>
      </c>
      <c r="AM57" s="70" t="s">
        <v>75</v>
      </c>
      <c r="AN57" s="125"/>
      <c r="AO57" s="70" t="str">
        <f t="shared" si="6"/>
        <v/>
      </c>
      <c r="AP57" s="176"/>
      <c r="AQ57" s="102">
        <f>IF('Sheet-F1'!$AJ57&lt;=0,0,'Sheet-F1'!$AJ57)</f>
        <v>0</v>
      </c>
      <c r="AR57" s="102">
        <f t="shared" si="12"/>
        <v>0</v>
      </c>
      <c r="AS57" s="102">
        <f t="shared" si="23"/>
        <v>0</v>
      </c>
    </row>
    <row r="58" spans="1:45" ht="11.25" customHeight="1" x14ac:dyDescent="0.4">
      <c r="A58" s="190"/>
      <c r="B58" s="114">
        <v>54</v>
      </c>
      <c r="C58" s="42" t="str">
        <f>'Sheet-F1'!C58&amp;""</f>
        <v/>
      </c>
      <c r="D58" s="160" t="str">
        <f>'Sheet-F1'!D58&amp;""</f>
        <v/>
      </c>
      <c r="E58" s="160" t="str">
        <f>'Sheet-F1'!E58&amp;""</f>
        <v/>
      </c>
      <c r="F58" s="43"/>
      <c r="G58" s="44" t="str">
        <f>'Sheet-F1'!G58&amp;""</f>
        <v/>
      </c>
      <c r="H58" s="45"/>
      <c r="I58" s="105"/>
      <c r="J58" s="46"/>
      <c r="K58" s="149" t="str">
        <f>IF('Sheet-F1'!K58="","",'Sheet-F1'!K58)</f>
        <v/>
      </c>
      <c r="L58" s="150" t="str">
        <f>IF('Sheet-F1'!L58="","",'Sheet-F1'!L58)</f>
        <v/>
      </c>
      <c r="M58" s="150" t="str">
        <f>IF('Sheet-F1'!M58="","",'Sheet-F1'!M58)</f>
        <v/>
      </c>
      <c r="N58" s="48">
        <f>IF('Sheet-F1'!Q58="","",'Sheet-F1'!Q58)</f>
        <v>0</v>
      </c>
      <c r="O58" s="48" t="str">
        <f t="shared" si="13"/>
        <v>0.0</v>
      </c>
      <c r="P58" s="49" t="str">
        <f t="shared" si="8"/>
        <v>0</v>
      </c>
      <c r="Q58" s="48" t="str">
        <f t="shared" si="9"/>
        <v>0</v>
      </c>
      <c r="R58" s="50"/>
      <c r="S58" s="48"/>
      <c r="T58" s="48"/>
      <c r="U58" s="52">
        <f t="shared" si="10"/>
        <v>0</v>
      </c>
      <c r="V58" s="53"/>
      <c r="W58" s="105"/>
      <c r="X58" s="46"/>
      <c r="Y58" s="149" t="str">
        <f>IF('Sheet-F1'!Y58="","",'Sheet-F1'!Y58)</f>
        <v/>
      </c>
      <c r="Z58" s="150" t="str">
        <f>IF('Sheet-F1'!Z58="","",'Sheet-F1'!Z58)</f>
        <v/>
      </c>
      <c r="AA58" s="156" t="str">
        <f>IF('Sheet-F1'!AA58="","",'Sheet-F1'!AA58)</f>
        <v/>
      </c>
      <c r="AB58" s="48">
        <f>IF('Sheet-F1'!AE58="","",'Sheet-F1'!AE58)</f>
        <v>0</v>
      </c>
      <c r="AC58" s="48" t="str">
        <f t="shared" si="0"/>
        <v>0.0</v>
      </c>
      <c r="AD58" s="49" t="str">
        <f t="shared" si="1"/>
        <v>0</v>
      </c>
      <c r="AE58" s="48" t="str">
        <f t="shared" si="2"/>
        <v>0</v>
      </c>
      <c r="AF58" s="50"/>
      <c r="AG58" s="48"/>
      <c r="AH58" s="51"/>
      <c r="AI58" s="54">
        <f t="shared" si="11"/>
        <v>0</v>
      </c>
      <c r="AJ58" s="55">
        <f t="shared" si="3"/>
        <v>0</v>
      </c>
      <c r="AK58" s="56" t="str">
        <f t="shared" si="4"/>
        <v>〈い〉</v>
      </c>
      <c r="AL58" s="57" t="str">
        <f t="shared" si="5"/>
        <v>〈い〉</v>
      </c>
      <c r="AM58" s="57" t="s">
        <v>75</v>
      </c>
      <c r="AN58" s="124"/>
      <c r="AO58" s="57" t="str">
        <f t="shared" si="6"/>
        <v/>
      </c>
      <c r="AP58" s="176"/>
      <c r="AQ58" s="102">
        <f>IF('Sheet-F1'!$AJ58&lt;=0,0,'Sheet-F1'!$AJ58)</f>
        <v>0</v>
      </c>
      <c r="AR58" s="102">
        <f t="shared" si="12"/>
        <v>0</v>
      </c>
      <c r="AS58" s="102">
        <f>IF(AND($G58&lt;&gt;"",$G58&lt;&gt;"なし",$AQ58&gt;$AR58),$AQ58,$AR58)</f>
        <v>0</v>
      </c>
    </row>
    <row r="59" spans="1:45" ht="11.25" customHeight="1" x14ac:dyDescent="0.4">
      <c r="A59" s="190"/>
      <c r="B59" s="117">
        <v>55</v>
      </c>
      <c r="C59" s="8" t="str">
        <f>'Sheet-F1'!C59&amp;""</f>
        <v/>
      </c>
      <c r="D59" s="161" t="str">
        <f>'Sheet-F1'!D59&amp;""</f>
        <v/>
      </c>
      <c r="E59" s="161" t="str">
        <f>'Sheet-F1'!E59&amp;""</f>
        <v/>
      </c>
      <c r="F59" s="60"/>
      <c r="G59" s="61" t="str">
        <f>'Sheet-F1'!G59&amp;""</f>
        <v/>
      </c>
      <c r="H59" s="62"/>
      <c r="I59" s="106"/>
      <c r="J59" s="63"/>
      <c r="K59" s="151" t="str">
        <f>IF('Sheet-F1'!K59="","",'Sheet-F1'!K59)</f>
        <v/>
      </c>
      <c r="L59" s="152" t="str">
        <f>IF('Sheet-F1'!L59="","",'Sheet-F1'!L59)</f>
        <v/>
      </c>
      <c r="M59" s="152" t="str">
        <f>IF('Sheet-F1'!M59="","",'Sheet-F1'!M59)</f>
        <v/>
      </c>
      <c r="N59" s="41">
        <f>IF('Sheet-F1'!Q59="","",'Sheet-F1'!Q59)</f>
        <v>0</v>
      </c>
      <c r="O59" s="41" t="str">
        <f t="shared" si="13"/>
        <v>0.0</v>
      </c>
      <c r="P59" s="65" t="str">
        <f t="shared" si="8"/>
        <v>0</v>
      </c>
      <c r="Q59" s="41" t="str">
        <f t="shared" si="9"/>
        <v>0</v>
      </c>
      <c r="R59" s="66"/>
      <c r="U59" s="67">
        <f t="shared" si="10"/>
        <v>0</v>
      </c>
      <c r="V59" s="68"/>
      <c r="W59" s="106"/>
      <c r="X59" s="63"/>
      <c r="Y59" s="151" t="str">
        <f>IF('Sheet-F1'!Y59="","",'Sheet-F1'!Y59)</f>
        <v/>
      </c>
      <c r="Z59" s="152" t="str">
        <f>IF('Sheet-F1'!Z59="","",'Sheet-F1'!Z59)</f>
        <v/>
      </c>
      <c r="AA59" s="157" t="str">
        <f>IF('Sheet-F1'!AA59="","",'Sheet-F1'!AA59)</f>
        <v/>
      </c>
      <c r="AB59" s="41">
        <f>IF('Sheet-F1'!AE59="","",'Sheet-F1'!AE59)</f>
        <v>0</v>
      </c>
      <c r="AC59" s="41" t="str">
        <f t="shared" si="0"/>
        <v>0.0</v>
      </c>
      <c r="AD59" s="65" t="str">
        <f t="shared" si="1"/>
        <v>0</v>
      </c>
      <c r="AE59" s="41" t="str">
        <f t="shared" si="2"/>
        <v>0</v>
      </c>
      <c r="AF59" s="66"/>
      <c r="AH59" s="64"/>
      <c r="AI59" s="69">
        <f t="shared" si="11"/>
        <v>0</v>
      </c>
      <c r="AJ59" s="69">
        <f t="shared" si="3"/>
        <v>0</v>
      </c>
      <c r="AK59" s="14" t="str">
        <f t="shared" si="4"/>
        <v>〈い〉</v>
      </c>
      <c r="AL59" s="70" t="str">
        <f t="shared" si="5"/>
        <v>〈い〉</v>
      </c>
      <c r="AM59" s="70" t="s">
        <v>75</v>
      </c>
      <c r="AN59" s="125"/>
      <c r="AO59" s="70" t="str">
        <f t="shared" si="6"/>
        <v/>
      </c>
      <c r="AP59" s="176"/>
      <c r="AQ59" s="102">
        <f>IF('Sheet-F1'!$AJ59&lt;=0,0,'Sheet-F1'!$AJ59)</f>
        <v>0</v>
      </c>
      <c r="AR59" s="102">
        <f t="shared" si="12"/>
        <v>0</v>
      </c>
      <c r="AS59" s="102">
        <f t="shared" si="23"/>
        <v>0</v>
      </c>
    </row>
    <row r="60" spans="1:45" ht="11.25" customHeight="1" x14ac:dyDescent="0.4">
      <c r="A60" s="190"/>
      <c r="B60" s="114">
        <v>56</v>
      </c>
      <c r="C60" s="42" t="str">
        <f>'Sheet-F1'!C60&amp;""</f>
        <v/>
      </c>
      <c r="D60" s="160" t="str">
        <f>'Sheet-F1'!D60&amp;""</f>
        <v/>
      </c>
      <c r="E60" s="160" t="str">
        <f>'Sheet-F1'!E60&amp;""</f>
        <v/>
      </c>
      <c r="F60" s="43"/>
      <c r="G60" s="44" t="str">
        <f>'Sheet-F1'!G60&amp;""</f>
        <v/>
      </c>
      <c r="H60" s="45"/>
      <c r="I60" s="105"/>
      <c r="J60" s="46"/>
      <c r="K60" s="149" t="str">
        <f>IF('Sheet-F1'!K60="","",'Sheet-F1'!K60)</f>
        <v/>
      </c>
      <c r="L60" s="150" t="str">
        <f>IF('Sheet-F1'!L60="","",'Sheet-F1'!L60)</f>
        <v/>
      </c>
      <c r="M60" s="150" t="str">
        <f>IF('Sheet-F1'!M60="","",'Sheet-F1'!M60)</f>
        <v/>
      </c>
      <c r="N60" s="48">
        <f>IF('Sheet-F1'!Q60="","",'Sheet-F1'!Q60)</f>
        <v>0</v>
      </c>
      <c r="O60" s="48" t="str">
        <f t="shared" si="13"/>
        <v>0.0</v>
      </c>
      <c r="P60" s="49" t="str">
        <f t="shared" si="8"/>
        <v>0</v>
      </c>
      <c r="Q60" s="48" t="str">
        <f t="shared" si="9"/>
        <v>0</v>
      </c>
      <c r="R60" s="50"/>
      <c r="S60" s="48"/>
      <c r="T60" s="48"/>
      <c r="U60" s="52">
        <f t="shared" si="10"/>
        <v>0</v>
      </c>
      <c r="V60" s="53"/>
      <c r="W60" s="105"/>
      <c r="X60" s="46"/>
      <c r="Y60" s="149" t="str">
        <f>IF('Sheet-F1'!Y60="","",'Sheet-F1'!Y60)</f>
        <v/>
      </c>
      <c r="Z60" s="150" t="str">
        <f>IF('Sheet-F1'!Z60="","",'Sheet-F1'!Z60)</f>
        <v/>
      </c>
      <c r="AA60" s="156" t="str">
        <f>IF('Sheet-F1'!AA60="","",'Sheet-F1'!AA60)</f>
        <v/>
      </c>
      <c r="AB60" s="48">
        <f>IF('Sheet-F1'!AE60="","",'Sheet-F1'!AE60)</f>
        <v>0</v>
      </c>
      <c r="AC60" s="48" t="str">
        <f t="shared" si="0"/>
        <v>0.0</v>
      </c>
      <c r="AD60" s="49" t="str">
        <f t="shared" si="1"/>
        <v>0</v>
      </c>
      <c r="AE60" s="48" t="str">
        <f t="shared" si="2"/>
        <v>0</v>
      </c>
      <c r="AF60" s="50"/>
      <c r="AG60" s="48"/>
      <c r="AH60" s="51"/>
      <c r="AI60" s="54">
        <f t="shared" si="11"/>
        <v>0</v>
      </c>
      <c r="AJ60" s="55">
        <f t="shared" si="3"/>
        <v>0</v>
      </c>
      <c r="AK60" s="56" t="str">
        <f t="shared" si="4"/>
        <v>〈い〉</v>
      </c>
      <c r="AL60" s="57" t="str">
        <f t="shared" si="5"/>
        <v>〈い〉</v>
      </c>
      <c r="AM60" s="57" t="s">
        <v>75</v>
      </c>
      <c r="AN60" s="124"/>
      <c r="AO60" s="57" t="str">
        <f t="shared" si="6"/>
        <v/>
      </c>
      <c r="AP60" s="176"/>
      <c r="AQ60" s="102">
        <f>IF('Sheet-F1'!$AJ60&lt;=0,0,'Sheet-F1'!$AJ60)</f>
        <v>0</v>
      </c>
      <c r="AR60" s="102">
        <f t="shared" si="12"/>
        <v>0</v>
      </c>
      <c r="AS60" s="102">
        <f t="shared" si="23"/>
        <v>0</v>
      </c>
    </row>
    <row r="61" spans="1:45" ht="11.25" customHeight="1" x14ac:dyDescent="0.4">
      <c r="A61" s="190"/>
      <c r="B61" s="117">
        <v>57</v>
      </c>
      <c r="C61" s="8" t="str">
        <f>'Sheet-F1'!C61&amp;""</f>
        <v/>
      </c>
      <c r="D61" s="161" t="str">
        <f>'Sheet-F1'!D61&amp;""</f>
        <v/>
      </c>
      <c r="E61" s="161" t="str">
        <f>'Sheet-F1'!E61&amp;""</f>
        <v/>
      </c>
      <c r="F61" s="60"/>
      <c r="G61" s="61" t="str">
        <f>'Sheet-F1'!G61&amp;""</f>
        <v/>
      </c>
      <c r="H61" s="62"/>
      <c r="I61" s="106"/>
      <c r="J61" s="63"/>
      <c r="K61" s="151" t="str">
        <f>IF('Sheet-F1'!K61="","",'Sheet-F1'!K61)</f>
        <v/>
      </c>
      <c r="L61" s="152" t="str">
        <f>IF('Sheet-F1'!L61="","",'Sheet-F1'!L61)</f>
        <v/>
      </c>
      <c r="M61" s="152" t="str">
        <f>IF('Sheet-F1'!M61="","",'Sheet-F1'!M61)</f>
        <v/>
      </c>
      <c r="N61" s="41">
        <f>IF('Sheet-F1'!Q61="","",'Sheet-F1'!Q61)</f>
        <v>0</v>
      </c>
      <c r="O61" s="41" t="str">
        <f t="shared" si="13"/>
        <v>0.0</v>
      </c>
      <c r="P61" s="65" t="str">
        <f t="shared" si="8"/>
        <v>0</v>
      </c>
      <c r="Q61" s="41" t="str">
        <f t="shared" si="9"/>
        <v>0</v>
      </c>
      <c r="R61" s="66"/>
      <c r="U61" s="67">
        <f t="shared" si="10"/>
        <v>0</v>
      </c>
      <c r="V61" s="68"/>
      <c r="W61" s="106"/>
      <c r="X61" s="63"/>
      <c r="Y61" s="151" t="str">
        <f>IF('Sheet-F1'!Y61="","",'Sheet-F1'!Y61)</f>
        <v/>
      </c>
      <c r="Z61" s="152" t="str">
        <f>IF('Sheet-F1'!Z61="","",'Sheet-F1'!Z61)</f>
        <v/>
      </c>
      <c r="AA61" s="157" t="str">
        <f>IF('Sheet-F1'!AA61="","",'Sheet-F1'!AA61)</f>
        <v/>
      </c>
      <c r="AB61" s="41">
        <f>IF('Sheet-F1'!AE61="","",'Sheet-F1'!AE61)</f>
        <v>0</v>
      </c>
      <c r="AC61" s="41" t="str">
        <f t="shared" si="0"/>
        <v>0.0</v>
      </c>
      <c r="AD61" s="65" t="str">
        <f t="shared" si="1"/>
        <v>0</v>
      </c>
      <c r="AE61" s="41" t="str">
        <f t="shared" si="2"/>
        <v>0</v>
      </c>
      <c r="AF61" s="66"/>
      <c r="AH61" s="64"/>
      <c r="AI61" s="69">
        <f t="shared" si="11"/>
        <v>0</v>
      </c>
      <c r="AJ61" s="69">
        <f t="shared" si="3"/>
        <v>0</v>
      </c>
      <c r="AK61" s="14" t="str">
        <f t="shared" si="4"/>
        <v>〈い〉</v>
      </c>
      <c r="AL61" s="70" t="str">
        <f t="shared" si="5"/>
        <v>〈い〉</v>
      </c>
      <c r="AM61" s="70" t="s">
        <v>75</v>
      </c>
      <c r="AN61" s="125"/>
      <c r="AO61" s="70" t="str">
        <f t="shared" si="6"/>
        <v/>
      </c>
      <c r="AP61" s="176"/>
      <c r="AQ61" s="102">
        <f>IF('Sheet-F1'!$AJ61&lt;=0,0,'Sheet-F1'!$AJ61)</f>
        <v>0</v>
      </c>
      <c r="AR61" s="102">
        <f t="shared" si="12"/>
        <v>0</v>
      </c>
      <c r="AS61" s="102">
        <f>IF(AND($G61&lt;&gt;"",$G61&lt;&gt;"なし",$AQ61&gt;$AR61),$AQ61,$AR61)</f>
        <v>0</v>
      </c>
    </row>
    <row r="62" spans="1:45" ht="11.25" customHeight="1" x14ac:dyDescent="0.4">
      <c r="A62" s="190"/>
      <c r="B62" s="114">
        <v>58</v>
      </c>
      <c r="C62" s="42" t="str">
        <f>'Sheet-F1'!C62&amp;""</f>
        <v/>
      </c>
      <c r="D62" s="160" t="str">
        <f>'Sheet-F1'!D62&amp;""</f>
        <v/>
      </c>
      <c r="E62" s="160" t="str">
        <f>'Sheet-F1'!E62&amp;""</f>
        <v/>
      </c>
      <c r="F62" s="43"/>
      <c r="G62" s="44" t="str">
        <f>'Sheet-F1'!G62&amp;""</f>
        <v/>
      </c>
      <c r="H62" s="45"/>
      <c r="I62" s="105"/>
      <c r="J62" s="46"/>
      <c r="K62" s="149" t="str">
        <f>IF('Sheet-F1'!K62="","",'Sheet-F1'!K62)</f>
        <v/>
      </c>
      <c r="L62" s="150" t="str">
        <f>IF('Sheet-F1'!L62="","",'Sheet-F1'!L62)</f>
        <v/>
      </c>
      <c r="M62" s="150" t="str">
        <f>IF('Sheet-F1'!M62="","",'Sheet-F1'!M62)</f>
        <v/>
      </c>
      <c r="N62" s="48">
        <f>IF('Sheet-F1'!Q62="","",'Sheet-F1'!Q62)</f>
        <v>0</v>
      </c>
      <c r="O62" s="48" t="str">
        <f t="shared" si="13"/>
        <v>0.0</v>
      </c>
      <c r="P62" s="49" t="str">
        <f t="shared" si="8"/>
        <v>0</v>
      </c>
      <c r="Q62" s="48" t="str">
        <f t="shared" si="9"/>
        <v>0</v>
      </c>
      <c r="R62" s="50"/>
      <c r="S62" s="48"/>
      <c r="T62" s="48"/>
      <c r="U62" s="52">
        <f t="shared" si="10"/>
        <v>0</v>
      </c>
      <c r="V62" s="53"/>
      <c r="W62" s="105"/>
      <c r="X62" s="46"/>
      <c r="Y62" s="149" t="str">
        <f>IF('Sheet-F1'!Y62="","",'Sheet-F1'!Y62)</f>
        <v/>
      </c>
      <c r="Z62" s="150" t="str">
        <f>IF('Sheet-F1'!Z62="","",'Sheet-F1'!Z62)</f>
        <v/>
      </c>
      <c r="AA62" s="156" t="str">
        <f>IF('Sheet-F1'!AA62="","",'Sheet-F1'!AA62)</f>
        <v/>
      </c>
      <c r="AB62" s="48">
        <f>IF('Sheet-F1'!AE62="","",'Sheet-F1'!AE62)</f>
        <v>0</v>
      </c>
      <c r="AC62" s="48" t="str">
        <f t="shared" si="0"/>
        <v>0.0</v>
      </c>
      <c r="AD62" s="49" t="str">
        <f t="shared" si="1"/>
        <v>0</v>
      </c>
      <c r="AE62" s="48" t="str">
        <f t="shared" si="2"/>
        <v>0</v>
      </c>
      <c r="AF62" s="50"/>
      <c r="AG62" s="48"/>
      <c r="AH62" s="51"/>
      <c r="AI62" s="54">
        <f t="shared" si="11"/>
        <v>0</v>
      </c>
      <c r="AJ62" s="55">
        <f t="shared" si="3"/>
        <v>0</v>
      </c>
      <c r="AK62" s="107" t="str">
        <f t="shared" si="4"/>
        <v>〈い〉</v>
      </c>
      <c r="AL62" s="57" t="str">
        <f t="shared" si="5"/>
        <v>〈い〉</v>
      </c>
      <c r="AM62" s="57" t="s">
        <v>75</v>
      </c>
      <c r="AN62" s="124"/>
      <c r="AO62" s="57" t="str">
        <f t="shared" si="6"/>
        <v/>
      </c>
      <c r="AP62" s="176"/>
      <c r="AQ62" s="102">
        <f>IF('Sheet-F1'!$AJ62&lt;=0,0,'Sheet-F1'!$AJ62)</f>
        <v>0</v>
      </c>
      <c r="AR62" s="102">
        <f t="shared" si="12"/>
        <v>0</v>
      </c>
      <c r="AS62" s="102">
        <f t="shared" si="23"/>
        <v>0</v>
      </c>
    </row>
    <row r="63" spans="1:45" ht="11.25" customHeight="1" x14ac:dyDescent="0.4">
      <c r="A63" s="190"/>
      <c r="B63" s="117">
        <v>59</v>
      </c>
      <c r="C63" s="8" t="str">
        <f>'Sheet-F1'!C63&amp;""</f>
        <v/>
      </c>
      <c r="D63" s="161" t="str">
        <f>'Sheet-F1'!D63&amp;""</f>
        <v/>
      </c>
      <c r="E63" s="161" t="str">
        <f>'Sheet-F1'!E63&amp;""</f>
        <v/>
      </c>
      <c r="F63" s="60"/>
      <c r="G63" s="61" t="str">
        <f>'Sheet-F1'!G63&amp;""</f>
        <v/>
      </c>
      <c r="H63" s="62"/>
      <c r="I63" s="106"/>
      <c r="J63" s="63"/>
      <c r="K63" s="151" t="str">
        <f>IF('Sheet-F1'!K63="","",'Sheet-F1'!K63)</f>
        <v/>
      </c>
      <c r="L63" s="152" t="str">
        <f>IF('Sheet-F1'!L63="","",'Sheet-F1'!L63)</f>
        <v/>
      </c>
      <c r="M63" s="152" t="str">
        <f>IF('Sheet-F1'!M63="","",'Sheet-F1'!M63)</f>
        <v/>
      </c>
      <c r="N63" s="41">
        <f>IF('Sheet-F1'!Q63="","",'Sheet-F1'!Q63)</f>
        <v>0</v>
      </c>
      <c r="O63" s="41" t="str">
        <f t="shared" si="13"/>
        <v>0.0</v>
      </c>
      <c r="P63" s="65" t="str">
        <f t="shared" si="8"/>
        <v>0</v>
      </c>
      <c r="Q63" s="41" t="str">
        <f t="shared" si="9"/>
        <v>0</v>
      </c>
      <c r="R63" s="66"/>
      <c r="U63" s="67">
        <f t="shared" si="10"/>
        <v>0</v>
      </c>
      <c r="V63" s="68"/>
      <c r="W63" s="106"/>
      <c r="X63" s="63"/>
      <c r="Y63" s="151" t="str">
        <f>IF('Sheet-F1'!Y63="","",'Sheet-F1'!Y63)</f>
        <v/>
      </c>
      <c r="Z63" s="152" t="str">
        <f>IF('Sheet-F1'!Z63="","",'Sheet-F1'!Z63)</f>
        <v/>
      </c>
      <c r="AA63" s="157" t="str">
        <f>IF('Sheet-F1'!AA63="","",'Sheet-F1'!AA63)</f>
        <v/>
      </c>
      <c r="AB63" s="41">
        <f>IF('Sheet-F1'!AE63="","",'Sheet-F1'!AE63)</f>
        <v>0</v>
      </c>
      <c r="AC63" s="41" t="str">
        <f t="shared" si="0"/>
        <v>0.0</v>
      </c>
      <c r="AD63" s="65" t="str">
        <f t="shared" si="1"/>
        <v>0</v>
      </c>
      <c r="AE63" s="41" t="str">
        <f t="shared" si="2"/>
        <v>0</v>
      </c>
      <c r="AF63" s="66"/>
      <c r="AH63" s="64"/>
      <c r="AI63" s="69">
        <f t="shared" si="11"/>
        <v>0</v>
      </c>
      <c r="AJ63" s="69">
        <f t="shared" si="3"/>
        <v>0</v>
      </c>
      <c r="AK63" s="14" t="str">
        <f t="shared" si="4"/>
        <v>〈い〉</v>
      </c>
      <c r="AL63" s="70" t="str">
        <f t="shared" si="5"/>
        <v>〈い〉</v>
      </c>
      <c r="AM63" s="70" t="s">
        <v>75</v>
      </c>
      <c r="AN63" s="125"/>
      <c r="AO63" s="70" t="str">
        <f t="shared" si="6"/>
        <v/>
      </c>
      <c r="AP63" s="176"/>
      <c r="AQ63" s="102">
        <f>IF('Sheet-F1'!$AJ63&lt;=0,0,'Sheet-F1'!$AJ63)</f>
        <v>0</v>
      </c>
      <c r="AR63" s="102">
        <f t="shared" si="12"/>
        <v>0</v>
      </c>
      <c r="AS63" s="102">
        <f t="shared" si="23"/>
        <v>0</v>
      </c>
    </row>
    <row r="64" spans="1:45" ht="11.25" customHeight="1" x14ac:dyDescent="0.4">
      <c r="A64" s="191"/>
      <c r="B64" s="120">
        <v>60</v>
      </c>
      <c r="C64" s="81" t="str">
        <f>'Sheet-F1'!C64&amp;""</f>
        <v/>
      </c>
      <c r="D64" s="162" t="str">
        <f>'Sheet-F1'!D64&amp;""</f>
        <v/>
      </c>
      <c r="E64" s="162" t="str">
        <f>'Sheet-F1'!E64&amp;""</f>
        <v/>
      </c>
      <c r="F64" s="82"/>
      <c r="G64" s="83" t="str">
        <f>'Sheet-F1'!G64&amp;""</f>
        <v/>
      </c>
      <c r="H64" s="84"/>
      <c r="I64" s="108"/>
      <c r="J64" s="85"/>
      <c r="K64" s="153" t="str">
        <f>IF('Sheet-F1'!K64="","",'Sheet-F1'!K64)</f>
        <v/>
      </c>
      <c r="L64" s="154" t="str">
        <f>IF('Sheet-F1'!L64="","",'Sheet-F1'!L64)</f>
        <v/>
      </c>
      <c r="M64" s="154" t="str">
        <f>IF('Sheet-F1'!M64="","",'Sheet-F1'!M64)</f>
        <v/>
      </c>
      <c r="N64" s="87">
        <f>IF('Sheet-F1'!Q64="","",'Sheet-F1'!Q64)</f>
        <v>0</v>
      </c>
      <c r="O64" s="87" t="str">
        <f t="shared" si="13"/>
        <v>0.0</v>
      </c>
      <c r="P64" s="88" t="str">
        <f t="shared" si="8"/>
        <v>0</v>
      </c>
      <c r="Q64" s="87" t="str">
        <f t="shared" si="9"/>
        <v>0</v>
      </c>
      <c r="R64" s="89"/>
      <c r="S64" s="87"/>
      <c r="T64" s="87"/>
      <c r="U64" s="91">
        <f t="shared" si="10"/>
        <v>0</v>
      </c>
      <c r="V64" s="92"/>
      <c r="W64" s="108"/>
      <c r="X64" s="85"/>
      <c r="Y64" s="153" t="str">
        <f>IF('Sheet-F1'!Y64="","",'Sheet-F1'!Y64)</f>
        <v/>
      </c>
      <c r="Z64" s="154" t="str">
        <f>IF('Sheet-F1'!Z64="","",'Sheet-F1'!Z64)</f>
        <v/>
      </c>
      <c r="AA64" s="158" t="str">
        <f>IF('Sheet-F1'!AA64="","",'Sheet-F1'!AA64)</f>
        <v/>
      </c>
      <c r="AB64" s="87">
        <f>IF('Sheet-F1'!AE64="","",'Sheet-F1'!AE64)</f>
        <v>0</v>
      </c>
      <c r="AC64" s="87" t="str">
        <f t="shared" si="0"/>
        <v>0.0</v>
      </c>
      <c r="AD64" s="88" t="str">
        <f t="shared" si="1"/>
        <v>0</v>
      </c>
      <c r="AE64" s="87" t="str">
        <f t="shared" si="2"/>
        <v>0</v>
      </c>
      <c r="AF64" s="89"/>
      <c r="AG64" s="87"/>
      <c r="AH64" s="90"/>
      <c r="AI64" s="93">
        <f t="shared" si="11"/>
        <v>0</v>
      </c>
      <c r="AJ64" s="94">
        <f t="shared" si="3"/>
        <v>0</v>
      </c>
      <c r="AK64" s="95" t="str">
        <f t="shared" si="4"/>
        <v>〈い〉</v>
      </c>
      <c r="AL64" s="96" t="str">
        <f t="shared" si="5"/>
        <v>〈い〉</v>
      </c>
      <c r="AM64" s="96" t="s">
        <v>75</v>
      </c>
      <c r="AN64" s="126"/>
      <c r="AO64" s="96" t="str">
        <f t="shared" si="6"/>
        <v/>
      </c>
      <c r="AP64" s="176"/>
      <c r="AQ64" s="102">
        <f>IF('Sheet-F1'!$AJ64&lt;=0,0,'Sheet-F1'!$AJ64)</f>
        <v>0</v>
      </c>
      <c r="AR64" s="102">
        <f t="shared" si="12"/>
        <v>0</v>
      </c>
      <c r="AS64" s="102">
        <f t="shared" si="23"/>
        <v>0</v>
      </c>
    </row>
    <row r="65" spans="1:42" ht="15.75" customHeight="1" x14ac:dyDescent="0.4">
      <c r="A65" s="180" t="s">
        <v>89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76"/>
    </row>
    <row r="66" spans="1:42" s="97" customFormat="1" ht="33.75" customHeight="1" x14ac:dyDescent="0.4">
      <c r="A66" s="184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98"/>
      <c r="O66" s="198"/>
      <c r="P66" s="198"/>
      <c r="Q66" s="198"/>
      <c r="R66" s="199"/>
      <c r="S66" s="200"/>
      <c r="T66" s="200"/>
      <c r="U66" s="200"/>
      <c r="V66" s="200"/>
      <c r="W66" s="200"/>
      <c r="X66" s="201"/>
      <c r="Y66" s="200"/>
      <c r="Z66" s="200"/>
      <c r="AA66" s="200"/>
      <c r="AB66" s="200"/>
      <c r="AC66" s="202"/>
      <c r="AD66" s="182" t="s">
        <v>24</v>
      </c>
      <c r="AE66" s="183"/>
      <c r="AF66" s="183"/>
      <c r="AG66" s="183"/>
      <c r="AH66" s="183"/>
      <c r="AI66" s="183" t="s">
        <v>25</v>
      </c>
      <c r="AJ66" s="195"/>
      <c r="AK66" s="182" t="s">
        <v>22</v>
      </c>
      <c r="AL66" s="195"/>
      <c r="AM66" s="192" t="s">
        <v>84</v>
      </c>
      <c r="AN66" s="193"/>
      <c r="AO66" s="194"/>
      <c r="AP66" s="176"/>
    </row>
  </sheetData>
  <sheetProtection algorithmName="SHA-512" hashValue="tgpcJPxiqhngnLK9WIRSq/yMGlW9/0JoU9eOPbO2Xu4OxWGiY8hvxi+CBsQsWp/beQPrMP39qG2KAc1KG9qFzw==" saltValue="lcz2rN0usxpg8HAcejIzPA==" spinCount="100000" sheet="1" objects="1" scenarios="1"/>
  <mergeCells count="39">
    <mergeCell ref="H1:AO1"/>
    <mergeCell ref="AP1:AP66"/>
    <mergeCell ref="U3:U4"/>
    <mergeCell ref="I4:J4"/>
    <mergeCell ref="L4:M4"/>
    <mergeCell ref="A3:A4"/>
    <mergeCell ref="B3:B4"/>
    <mergeCell ref="C3:C4"/>
    <mergeCell ref="D3:D4"/>
    <mergeCell ref="A1:E1"/>
    <mergeCell ref="F1:G1"/>
    <mergeCell ref="A5:A64"/>
    <mergeCell ref="G3:G4"/>
    <mergeCell ref="H3:J3"/>
    <mergeCell ref="AI66:AJ66"/>
    <mergeCell ref="AK66:AL66"/>
    <mergeCell ref="AM66:AO66"/>
    <mergeCell ref="A65:AO65"/>
    <mergeCell ref="AD66:AH66"/>
    <mergeCell ref="A66:M66"/>
    <mergeCell ref="N66:Q66"/>
    <mergeCell ref="X66:AC66"/>
    <mergeCell ref="R66:W66"/>
    <mergeCell ref="W2:AI2"/>
    <mergeCell ref="AK2:AL2"/>
    <mergeCell ref="E3:E4"/>
    <mergeCell ref="F3:F4"/>
    <mergeCell ref="D2:E2"/>
    <mergeCell ref="F2:G2"/>
    <mergeCell ref="I2:U2"/>
    <mergeCell ref="V3:X3"/>
    <mergeCell ref="Y3:AA3"/>
    <mergeCell ref="AB3:AC3"/>
    <mergeCell ref="AI3:AI4"/>
    <mergeCell ref="AJ3:AJ4"/>
    <mergeCell ref="W4:X4"/>
    <mergeCell ref="Z4:AA4"/>
    <mergeCell ref="K3:M3"/>
    <mergeCell ref="N3:O3"/>
  </mergeCells>
  <phoneticPr fontId="1"/>
  <dataValidations count="3">
    <dataValidation type="list" allowBlank="1" showInputMessage="1" showErrorMessage="1" sqref="AV16" xr:uid="{73E4EF7F-4910-45A4-834A-F378DC7E9263}">
      <formula1>$AV$7:$AV$15</formula1>
    </dataValidation>
    <dataValidation type="list" allowBlank="1" showInputMessage="1" showErrorMessage="1" sqref="G5:G29 G31:G64 G30" xr:uid="{D6EB6840-3EA5-4402-B52F-FBEE2317764A}">
      <formula1>"ー,■,なし"</formula1>
    </dataValidation>
    <dataValidation type="list" allowBlank="1" showInputMessage="1" showErrorMessage="1" sqref="C5:C64" xr:uid="{5EC5DCF6-4E80-4ED4-BD7E-31864AFFA9FB}">
      <formula1>"〇"</formula1>
    </dataValidation>
  </dataValidations>
  <printOptions horizontalCentered="1" verticalCentered="1"/>
  <pageMargins left="0.31496062992125984" right="0.31496062992125984" top="0.23622047244094491" bottom="0.23622047244094491" header="0.31496062992125984" footer="0.31496062992125984"/>
  <pageSetup paperSize="8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Sheet-F1</vt:lpstr>
      <vt:lpstr>Sheet-F2</vt:lpstr>
      <vt:lpstr>'Sheet-F1'!Print_Area</vt:lpstr>
      <vt:lpstr>'Sheet-F2'!Print_Area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naokazu iwasa</dc:creator>
  <cp:lastModifiedBy>PC-33</cp:lastModifiedBy>
  <cp:lastPrinted>2025-01-27T03:27:50Z</cp:lastPrinted>
  <dcterms:created xsi:type="dcterms:W3CDTF">2024-04-07T13:17:06Z</dcterms:created>
  <dcterms:modified xsi:type="dcterms:W3CDTF">2025-01-27T03:32:12Z</dcterms:modified>
</cp:coreProperties>
</file>